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2\Export\"/>
    </mc:Choice>
  </mc:AlternateContent>
  <bookViews>
    <workbookView xWindow="0" yWindow="0" windowWidth="0" windowHeight="0"/>
  </bookViews>
  <sheets>
    <sheet name="Rekapitulace stavby" sheetId="1" r:id="rId1"/>
    <sheet name="SO 101 - Chodník" sheetId="2" r:id="rId2"/>
    <sheet name="VRN - Vedlejší rozpočtové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101 - Chodník'!$C$125:$K$412</definedName>
    <definedName name="_xlnm.Print_Area" localSheetId="1">'SO 101 - Chodník'!$C$4:$J$76,'SO 101 - Chodník'!$C$82:$J$107,'SO 101 - Chodník'!$C$113:$K$412</definedName>
    <definedName name="_xlnm.Print_Titles" localSheetId="1">'SO 101 - Chodník'!$125:$125</definedName>
    <definedName name="_xlnm._FilterDatabase" localSheetId="2" hidden="1">'VRN - Vedlejší rozpočtové...'!$C$120:$K$140</definedName>
    <definedName name="_xlnm.Print_Area" localSheetId="2">'VRN - Vedlejší rozpočtové...'!$C$4:$J$76,'VRN - Vedlejší rozpočtové...'!$C$82:$J$102,'VRN - Vedlejší rozpočtové...'!$C$108:$K$140</definedName>
    <definedName name="_xlnm.Print_Titles" localSheetId="2">'VRN - Vedlejší rozpočtové...'!$120:$120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40"/>
  <c r="BH140"/>
  <c r="BG140"/>
  <c r="BF140"/>
  <c r="T140"/>
  <c r="T139"/>
  <c r="R140"/>
  <c r="R139"/>
  <c r="P140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89"/>
  <c r="E7"/>
  <c r="E111"/>
  <c i="2" r="J37"/>
  <c r="J36"/>
  <c i="1" r="AY95"/>
  <c i="2" r="J35"/>
  <c i="1" r="AX95"/>
  <c i="2" r="BI412"/>
  <c r="BH412"/>
  <c r="BG412"/>
  <c r="BF412"/>
  <c r="T412"/>
  <c r="R412"/>
  <c r="P412"/>
  <c r="BI409"/>
  <c r="BH409"/>
  <c r="BG409"/>
  <c r="BF409"/>
  <c r="T409"/>
  <c r="R409"/>
  <c r="P409"/>
  <c r="BI408"/>
  <c r="BH408"/>
  <c r="BG408"/>
  <c r="BF408"/>
  <c r="T408"/>
  <c r="R408"/>
  <c r="P408"/>
  <c r="BI405"/>
  <c r="BH405"/>
  <c r="BG405"/>
  <c r="BF405"/>
  <c r="T405"/>
  <c r="R405"/>
  <c r="P405"/>
  <c r="BI402"/>
  <c r="BH402"/>
  <c r="BG402"/>
  <c r="BF402"/>
  <c r="T402"/>
  <c r="R402"/>
  <c r="P402"/>
  <c r="BI399"/>
  <c r="BH399"/>
  <c r="BG399"/>
  <c r="BF399"/>
  <c r="T399"/>
  <c r="R399"/>
  <c r="P399"/>
  <c r="BI396"/>
  <c r="BH396"/>
  <c r="BG396"/>
  <c r="BF396"/>
  <c r="T396"/>
  <c r="T395"/>
  <c r="R396"/>
  <c r="R395"/>
  <c r="P396"/>
  <c r="P395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89"/>
  <c r="BH389"/>
  <c r="BG389"/>
  <c r="BF389"/>
  <c r="T389"/>
  <c r="R389"/>
  <c r="P389"/>
  <c r="BI388"/>
  <c r="BH388"/>
  <c r="BG388"/>
  <c r="BF388"/>
  <c r="T388"/>
  <c r="R388"/>
  <c r="P388"/>
  <c r="BI386"/>
  <c r="BH386"/>
  <c r="BG386"/>
  <c r="BF386"/>
  <c r="T386"/>
  <c r="R386"/>
  <c r="P386"/>
  <c r="BI383"/>
  <c r="BH383"/>
  <c r="BG383"/>
  <c r="BF383"/>
  <c r="T383"/>
  <c r="R383"/>
  <c r="P383"/>
  <c r="BI380"/>
  <c r="BH380"/>
  <c r="BG380"/>
  <c r="BF380"/>
  <c r="T380"/>
  <c r="R380"/>
  <c r="P380"/>
  <c r="BI377"/>
  <c r="BH377"/>
  <c r="BG377"/>
  <c r="BF377"/>
  <c r="T377"/>
  <c r="R377"/>
  <c r="P377"/>
  <c r="BI374"/>
  <c r="BH374"/>
  <c r="BG374"/>
  <c r="BF374"/>
  <c r="T374"/>
  <c r="R374"/>
  <c r="P374"/>
  <c r="BI371"/>
  <c r="BH371"/>
  <c r="BG371"/>
  <c r="BF371"/>
  <c r="T371"/>
  <c r="R371"/>
  <c r="P371"/>
  <c r="BI369"/>
  <c r="BH369"/>
  <c r="BG369"/>
  <c r="BF369"/>
  <c r="T369"/>
  <c r="R369"/>
  <c r="P369"/>
  <c r="BI368"/>
  <c r="BH368"/>
  <c r="BG368"/>
  <c r="BF368"/>
  <c r="T368"/>
  <c r="R368"/>
  <c r="P368"/>
  <c r="BI366"/>
  <c r="BH366"/>
  <c r="BG366"/>
  <c r="BF366"/>
  <c r="T366"/>
  <c r="R366"/>
  <c r="P366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5"/>
  <c r="BH355"/>
  <c r="BG355"/>
  <c r="BF355"/>
  <c r="T355"/>
  <c r="R355"/>
  <c r="P355"/>
  <c r="BI353"/>
  <c r="BH353"/>
  <c r="BG353"/>
  <c r="BF353"/>
  <c r="T353"/>
  <c r="R353"/>
  <c r="P353"/>
  <c r="BI350"/>
  <c r="BH350"/>
  <c r="BG350"/>
  <c r="BF350"/>
  <c r="T350"/>
  <c r="R350"/>
  <c r="P350"/>
  <c r="BI349"/>
  <c r="BH349"/>
  <c r="BG349"/>
  <c r="BF349"/>
  <c r="T349"/>
  <c r="R349"/>
  <c r="P349"/>
  <c r="BI346"/>
  <c r="BH346"/>
  <c r="BG346"/>
  <c r="BF346"/>
  <c r="T346"/>
  <c r="R346"/>
  <c r="P346"/>
  <c r="BI343"/>
  <c r="BH343"/>
  <c r="BG343"/>
  <c r="BF343"/>
  <c r="T343"/>
  <c r="R343"/>
  <c r="P343"/>
  <c r="BI342"/>
  <c r="BH342"/>
  <c r="BG342"/>
  <c r="BF342"/>
  <c r="T342"/>
  <c r="R342"/>
  <c r="P342"/>
  <c r="BI339"/>
  <c r="BH339"/>
  <c r="BG339"/>
  <c r="BF339"/>
  <c r="T339"/>
  <c r="R339"/>
  <c r="P339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4"/>
  <c r="BH324"/>
  <c r="BG324"/>
  <c r="BF324"/>
  <c r="T324"/>
  <c r="T323"/>
  <c r="R324"/>
  <c r="R323"/>
  <c r="P324"/>
  <c r="P323"/>
  <c r="BI322"/>
  <c r="BH322"/>
  <c r="BG322"/>
  <c r="BF322"/>
  <c r="T322"/>
  <c r="R322"/>
  <c r="P322"/>
  <c r="BI318"/>
  <c r="BH318"/>
  <c r="BG318"/>
  <c r="BF318"/>
  <c r="T318"/>
  <c r="R318"/>
  <c r="P318"/>
  <c r="BI314"/>
  <c r="BH314"/>
  <c r="BG314"/>
  <c r="BF314"/>
  <c r="T314"/>
  <c r="R314"/>
  <c r="P314"/>
  <c r="BI311"/>
  <c r="BH311"/>
  <c r="BG311"/>
  <c r="BF311"/>
  <c r="T311"/>
  <c r="R311"/>
  <c r="P311"/>
  <c r="BI307"/>
  <c r="BH307"/>
  <c r="BG307"/>
  <c r="BF307"/>
  <c r="T307"/>
  <c r="R307"/>
  <c r="P307"/>
  <c r="BI303"/>
  <c r="BH303"/>
  <c r="BG303"/>
  <c r="BF303"/>
  <c r="T303"/>
  <c r="R303"/>
  <c r="P303"/>
  <c r="BI299"/>
  <c r="BH299"/>
  <c r="BG299"/>
  <c r="BF299"/>
  <c r="T299"/>
  <c r="R299"/>
  <c r="P299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87"/>
  <c r="BH287"/>
  <c r="BG287"/>
  <c r="BF287"/>
  <c r="T287"/>
  <c r="R287"/>
  <c r="P287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3"/>
  <c r="BH263"/>
  <c r="BG263"/>
  <c r="BF263"/>
  <c r="T263"/>
  <c r="R263"/>
  <c r="P263"/>
  <c r="BI258"/>
  <c r="BH258"/>
  <c r="BG258"/>
  <c r="BF258"/>
  <c r="T258"/>
  <c r="R258"/>
  <c r="P258"/>
  <c r="BI251"/>
  <c r="BH251"/>
  <c r="BG251"/>
  <c r="BF251"/>
  <c r="T251"/>
  <c r="R251"/>
  <c r="P251"/>
  <c r="BI243"/>
  <c r="BH243"/>
  <c r="BG243"/>
  <c r="BF243"/>
  <c r="T243"/>
  <c r="R243"/>
  <c r="P243"/>
  <c r="BI241"/>
  <c r="BH241"/>
  <c r="BG241"/>
  <c r="BF241"/>
  <c r="T241"/>
  <c r="R241"/>
  <c r="P241"/>
  <c r="BI238"/>
  <c r="BH238"/>
  <c r="BG238"/>
  <c r="BF238"/>
  <c r="T238"/>
  <c r="R238"/>
  <c r="P238"/>
  <c r="BI235"/>
  <c r="BH235"/>
  <c r="BG235"/>
  <c r="BF235"/>
  <c r="T235"/>
  <c r="R235"/>
  <c r="P235"/>
  <c r="BI233"/>
  <c r="BH233"/>
  <c r="BG233"/>
  <c r="BF233"/>
  <c r="T233"/>
  <c r="R233"/>
  <c r="P233"/>
  <c r="BI230"/>
  <c r="BH230"/>
  <c r="BG230"/>
  <c r="BF230"/>
  <c r="T230"/>
  <c r="R230"/>
  <c r="P230"/>
  <c r="BI227"/>
  <c r="BH227"/>
  <c r="BG227"/>
  <c r="BF227"/>
  <c r="T227"/>
  <c r="R227"/>
  <c r="P227"/>
  <c r="BI225"/>
  <c r="BH225"/>
  <c r="BG225"/>
  <c r="BF225"/>
  <c r="T225"/>
  <c r="R225"/>
  <c r="P225"/>
  <c r="BI221"/>
  <c r="BH221"/>
  <c r="BG221"/>
  <c r="BF221"/>
  <c r="T221"/>
  <c r="R221"/>
  <c r="P221"/>
  <c r="BI213"/>
  <c r="BH213"/>
  <c r="BG213"/>
  <c r="BF213"/>
  <c r="T213"/>
  <c r="R213"/>
  <c r="P213"/>
  <c r="BI200"/>
  <c r="BH200"/>
  <c r="BG200"/>
  <c r="BF200"/>
  <c r="T200"/>
  <c r="R200"/>
  <c r="P200"/>
  <c r="BI196"/>
  <c r="BH196"/>
  <c r="BG196"/>
  <c r="BF196"/>
  <c r="T196"/>
  <c r="R196"/>
  <c r="P196"/>
  <c r="BI192"/>
  <c r="BH192"/>
  <c r="BG192"/>
  <c r="BF192"/>
  <c r="T192"/>
  <c r="R192"/>
  <c r="P192"/>
  <c r="BI182"/>
  <c r="BH182"/>
  <c r="BG182"/>
  <c r="BF182"/>
  <c r="T182"/>
  <c r="R182"/>
  <c r="P182"/>
  <c r="BI170"/>
  <c r="BH170"/>
  <c r="BG170"/>
  <c r="BF170"/>
  <c r="T170"/>
  <c r="R170"/>
  <c r="P170"/>
  <c r="BI167"/>
  <c r="BH167"/>
  <c r="BG167"/>
  <c r="BF167"/>
  <c r="T167"/>
  <c r="R167"/>
  <c r="P167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5"/>
  <c r="BH135"/>
  <c r="BG135"/>
  <c r="BF135"/>
  <c r="T135"/>
  <c r="R135"/>
  <c r="P135"/>
  <c r="BI129"/>
  <c r="BH129"/>
  <c r="BG129"/>
  <c r="BF129"/>
  <c r="T129"/>
  <c r="R129"/>
  <c r="P129"/>
  <c r="J123"/>
  <c r="J122"/>
  <c r="F122"/>
  <c r="F120"/>
  <c r="E118"/>
  <c r="J92"/>
  <c r="J91"/>
  <c r="F91"/>
  <c r="F89"/>
  <c r="E87"/>
  <c r="J18"/>
  <c r="E18"/>
  <c r="F123"/>
  <c r="J17"/>
  <c r="J12"/>
  <c r="J89"/>
  <c r="E7"/>
  <c r="E116"/>
  <c i="1" r="L90"/>
  <c r="AM90"/>
  <c r="AM89"/>
  <c r="L89"/>
  <c r="AM87"/>
  <c r="L87"/>
  <c r="L85"/>
  <c r="L84"/>
  <c i="2" r="J412"/>
  <c r="J402"/>
  <c r="BK396"/>
  <c r="BK389"/>
  <c r="BK383"/>
  <c r="BK377"/>
  <c r="J369"/>
  <c r="BK359"/>
  <c r="J355"/>
  <c r="BK349"/>
  <c r="BK343"/>
  <c r="BK335"/>
  <c r="BK332"/>
  <c r="BK318"/>
  <c r="BK307"/>
  <c r="J295"/>
  <c r="J267"/>
  <c r="BK241"/>
  <c r="J230"/>
  <c r="J213"/>
  <c r="J192"/>
  <c r="J158"/>
  <c r="J152"/>
  <c r="J135"/>
  <c r="J405"/>
  <c r="J396"/>
  <c r="J389"/>
  <c r="BK380"/>
  <c r="BK369"/>
  <c r="J359"/>
  <c r="BK353"/>
  <c r="J339"/>
  <c r="BK331"/>
  <c r="J324"/>
  <c r="BK299"/>
  <c r="BK267"/>
  <c r="BK251"/>
  <c r="BK233"/>
  <c r="J221"/>
  <c r="BK192"/>
  <c r="J161"/>
  <c r="BK152"/>
  <c r="BK129"/>
  <c r="BK339"/>
  <c r="J331"/>
  <c r="BK314"/>
  <c r="J287"/>
  <c r="J241"/>
  <c r="J144"/>
  <c i="3" r="J140"/>
  <c r="BK125"/>
  <c r="J137"/>
  <c r="BK133"/>
  <c r="BK130"/>
  <c r="BK140"/>
  <c r="J134"/>
  <c r="J125"/>
  <c i="2" r="BK409"/>
  <c r="BK393"/>
  <c r="BK388"/>
  <c r="J377"/>
  <c r="BK368"/>
  <c r="J357"/>
  <c r="BK350"/>
  <c r="J336"/>
  <c r="BK329"/>
  <c r="J318"/>
  <c r="J307"/>
  <c r="BK287"/>
  <c r="J258"/>
  <c r="BK238"/>
  <c r="BK213"/>
  <c r="BK182"/>
  <c r="BK158"/>
  <c r="BK147"/>
  <c r="BK346"/>
  <c r="J335"/>
  <c r="J330"/>
  <c r="J299"/>
  <c r="J270"/>
  <c r="BK227"/>
  <c r="J141"/>
  <c i="3" r="BK127"/>
  <c r="J135"/>
  <c r="BK132"/>
  <c r="J138"/>
  <c r="BK129"/>
  <c r="J124"/>
  <c r="J129"/>
  <c i="2" r="BK412"/>
  <c r="BK408"/>
  <c r="BK399"/>
  <c r="BK392"/>
  <c r="J388"/>
  <c r="J380"/>
  <c r="J374"/>
  <c r="J368"/>
  <c r="J358"/>
  <c r="J353"/>
  <c r="J346"/>
  <c r="BK336"/>
  <c r="BK333"/>
  <c r="J322"/>
  <c r="BK311"/>
  <c r="J296"/>
  <c r="J273"/>
  <c r="J243"/>
  <c r="J233"/>
  <c r="J225"/>
  <c r="J200"/>
  <c r="J182"/>
  <c r="BK167"/>
  <c r="J147"/>
  <c r="J408"/>
  <c r="J399"/>
  <c r="J391"/>
  <c r="J383"/>
  <c r="BK371"/>
  <c r="BK358"/>
  <c r="J349"/>
  <c r="J337"/>
  <c r="BK330"/>
  <c r="J311"/>
  <c r="J294"/>
  <c r="BK270"/>
  <c r="BK243"/>
  <c r="BK230"/>
  <c r="BK200"/>
  <c r="J170"/>
  <c r="BK155"/>
  <c r="BK135"/>
  <c r="BK342"/>
  <c r="J333"/>
  <c r="BK324"/>
  <c r="BK295"/>
  <c r="BK263"/>
  <c r="BK225"/>
  <c r="J129"/>
  <c i="3" r="BK126"/>
  <c r="BK138"/>
  <c r="BK134"/>
  <c r="BK131"/>
  <c r="J132"/>
  <c r="J127"/>
  <c r="BK135"/>
  <c r="J130"/>
  <c r="BK124"/>
  <c i="2" r="J409"/>
  <c r="BK405"/>
  <c r="J393"/>
  <c r="BK391"/>
  <c r="J386"/>
  <c r="J371"/>
  <c r="J366"/>
  <c r="BK357"/>
  <c r="J350"/>
  <c r="BK337"/>
  <c r="J334"/>
  <c r="J328"/>
  <c r="J314"/>
  <c r="BK303"/>
  <c r="BK294"/>
  <c r="BK258"/>
  <c r="J238"/>
  <c r="BK235"/>
  <c r="BK221"/>
  <c r="BK196"/>
  <c r="BK170"/>
  <c r="J155"/>
  <c r="BK144"/>
  <c r="BK402"/>
  <c r="J392"/>
  <c r="BK386"/>
  <c r="BK374"/>
  <c r="BK366"/>
  <c r="BK355"/>
  <c r="J342"/>
  <c r="J332"/>
  <c r="BK328"/>
  <c r="BK322"/>
  <c r="J303"/>
  <c r="BK273"/>
  <c r="J263"/>
  <c r="J235"/>
  <c r="J227"/>
  <c r="J196"/>
  <c r="J167"/>
  <c r="BK141"/>
  <c r="J343"/>
  <c r="BK334"/>
  <c r="J329"/>
  <c r="BK296"/>
  <c r="J251"/>
  <c r="BK161"/>
  <c i="1" r="AS94"/>
  <c i="3" r="J131"/>
  <c r="J126"/>
  <c r="BK137"/>
  <c r="J133"/>
  <c i="2" l="1" r="R128"/>
  <c r="P242"/>
  <c r="R242"/>
  <c r="T242"/>
  <c r="R266"/>
  <c r="T327"/>
  <c r="T387"/>
  <c r="BK398"/>
  <c r="J398"/>
  <c r="J106"/>
  <c r="T398"/>
  <c r="T397"/>
  <c i="3" r="R123"/>
  <c r="T128"/>
  <c i="2" r="BK128"/>
  <c r="J128"/>
  <c r="J98"/>
  <c r="T128"/>
  <c r="BK266"/>
  <c r="J266"/>
  <c r="J100"/>
  <c r="T266"/>
  <c r="P327"/>
  <c r="BK387"/>
  <c r="J387"/>
  <c r="J103"/>
  <c r="P387"/>
  <c r="R398"/>
  <c r="R397"/>
  <c i="3" r="P123"/>
  <c r="T123"/>
  <c r="R128"/>
  <c i="2" r="P128"/>
  <c r="P127"/>
  <c r="BK242"/>
  <c r="J242"/>
  <c r="J99"/>
  <c r="P266"/>
  <c r="BK327"/>
  <c r="J327"/>
  <c r="J102"/>
  <c r="R327"/>
  <c r="R387"/>
  <c r="P398"/>
  <c r="P397"/>
  <c i="3" r="BK123"/>
  <c r="BK128"/>
  <c r="J128"/>
  <c r="J99"/>
  <c r="P128"/>
  <c r="BK136"/>
  <c r="J136"/>
  <c r="J100"/>
  <c r="P136"/>
  <c r="R136"/>
  <c r="T136"/>
  <c i="2" r="BK323"/>
  <c r="J323"/>
  <c r="J101"/>
  <c r="BK395"/>
  <c r="J395"/>
  <c r="J104"/>
  <c i="3" r="BK139"/>
  <c r="J139"/>
  <c r="J101"/>
  <c r="E85"/>
  <c r="J115"/>
  <c r="BE126"/>
  <c r="BE130"/>
  <c r="BE131"/>
  <c r="F118"/>
  <c r="BE132"/>
  <c r="BE134"/>
  <c r="BE138"/>
  <c r="BE124"/>
  <c r="BE125"/>
  <c r="BE127"/>
  <c r="BE137"/>
  <c r="BE140"/>
  <c r="BE129"/>
  <c r="BE133"/>
  <c r="BE135"/>
  <c i="2" r="E85"/>
  <c r="J120"/>
  <c r="BE167"/>
  <c r="BE182"/>
  <c r="BE196"/>
  <c r="BE238"/>
  <c r="BE267"/>
  <c r="BE307"/>
  <c r="BE322"/>
  <c r="BE328"/>
  <c r="BE336"/>
  <c r="F92"/>
  <c r="BE129"/>
  <c r="BE135"/>
  <c r="BE144"/>
  <c r="BE158"/>
  <c r="BE161"/>
  <c r="BE192"/>
  <c r="BE200"/>
  <c r="BE213"/>
  <c r="BE225"/>
  <c r="BE243"/>
  <c r="BE263"/>
  <c r="BE296"/>
  <c r="BE299"/>
  <c r="BE303"/>
  <c r="BE314"/>
  <c r="BE324"/>
  <c r="BE329"/>
  <c r="BE330"/>
  <c r="BE334"/>
  <c r="BE337"/>
  <c r="BE339"/>
  <c r="BE346"/>
  <c r="BE353"/>
  <c r="BE355"/>
  <c r="BE357"/>
  <c r="BE359"/>
  <c r="BE368"/>
  <c r="BE369"/>
  <c r="BE371"/>
  <c r="BE377"/>
  <c r="BE380"/>
  <c r="BE402"/>
  <c r="BE141"/>
  <c r="BE147"/>
  <c r="BE152"/>
  <c r="BE155"/>
  <c r="BE170"/>
  <c r="BE221"/>
  <c r="BE227"/>
  <c r="BE230"/>
  <c r="BE233"/>
  <c r="BE235"/>
  <c r="BE241"/>
  <c r="BE251"/>
  <c r="BE258"/>
  <c r="BE270"/>
  <c r="BE273"/>
  <c r="BE287"/>
  <c r="BE294"/>
  <c r="BE295"/>
  <c r="BE311"/>
  <c r="BE318"/>
  <c r="BE331"/>
  <c r="BE332"/>
  <c r="BE333"/>
  <c r="BE335"/>
  <c r="BE342"/>
  <c r="BE343"/>
  <c r="BE349"/>
  <c r="BE350"/>
  <c r="BE358"/>
  <c r="BE366"/>
  <c r="BE374"/>
  <c r="BE383"/>
  <c r="BE386"/>
  <c r="BE388"/>
  <c r="BE389"/>
  <c r="BE391"/>
  <c r="BE392"/>
  <c r="BE393"/>
  <c r="BE396"/>
  <c r="BE399"/>
  <c r="BE405"/>
  <c r="BE408"/>
  <c r="BE409"/>
  <c r="BE412"/>
  <c r="F34"/>
  <c i="1" r="BA95"/>
  <c i="3" r="J34"/>
  <c i="1" r="AW96"/>
  <c i="3" r="F37"/>
  <c i="1" r="BD96"/>
  <c i="2" r="F37"/>
  <c i="1" r="BD95"/>
  <c i="3" r="F35"/>
  <c i="1" r="BB96"/>
  <c i="3" r="F36"/>
  <c i="1" r="BC96"/>
  <c i="2" r="F36"/>
  <c i="1" r="BC95"/>
  <c i="2" r="F35"/>
  <c i="1" r="BB95"/>
  <c i="2" r="J34"/>
  <c i="1" r="AW95"/>
  <c i="3" r="F34"/>
  <c i="1" r="BA96"/>
  <c i="3" l="1" r="BK122"/>
  <c r="BK121"/>
  <c r="J121"/>
  <c r="T122"/>
  <c r="T121"/>
  <c r="P122"/>
  <c r="P121"/>
  <c i="1" r="AU96"/>
  <c i="2" r="P126"/>
  <c i="1" r="AU95"/>
  <c i="2" r="T127"/>
  <c r="T126"/>
  <c i="3" r="R122"/>
  <c r="R121"/>
  <c i="2" r="R127"/>
  <c r="R126"/>
  <c r="BK127"/>
  <c r="J127"/>
  <c r="J97"/>
  <c i="3" r="J123"/>
  <c r="J98"/>
  <c i="2" r="BK397"/>
  <c r="J397"/>
  <c r="J105"/>
  <c i="3" r="J30"/>
  <c i="1" r="AG96"/>
  <c r="BC94"/>
  <c r="W32"/>
  <c r="BD94"/>
  <c r="W33"/>
  <c r="BB94"/>
  <c r="W31"/>
  <c i="3" r="J33"/>
  <c i="1" r="AV96"/>
  <c r="AT96"/>
  <c r="AN96"/>
  <c r="BA94"/>
  <c r="W30"/>
  <c i="3" r="F33"/>
  <c i="1" r="AZ96"/>
  <c i="2" r="J33"/>
  <c i="1" r="AV95"/>
  <c r="AT95"/>
  <c i="2" r="F33"/>
  <c i="1" r="AZ95"/>
  <c i="2" l="1" r="BK126"/>
  <c r="J126"/>
  <c i="3" r="J122"/>
  <c r="J97"/>
  <c r="J96"/>
  <c r="J39"/>
  <c i="1" r="AU94"/>
  <c r="AX94"/>
  <c r="AW94"/>
  <c r="AK30"/>
  <c i="2" r="J30"/>
  <c i="1" r="AG95"/>
  <c r="AG94"/>
  <c r="AK26"/>
  <c r="AZ94"/>
  <c r="AV94"/>
  <c r="AK29"/>
  <c r="AY94"/>
  <c i="2" l="1" r="J39"/>
  <c r="J96"/>
  <c i="1" r="AK35"/>
  <c r="AN95"/>
  <c r="AT94"/>
  <c r="W29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<sst xmlns="http://schemas.openxmlformats.org/spreadsheetml/2006/main">
  <si>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</si>
  <si>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</si>
  <si>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</si>
  <si>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</si>
  <si>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</si>
  <si>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{4ba815b9-80e4-43ea-8dc3-6ad4dcea8a9d}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</si>
  <si>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</si>
  <si>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</si>
  <si>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</si>
  <si>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</si>
  <si>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</si>
  <si>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</si>
  <si>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</si>
  <si>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</si>
  <si>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ChodnikSlovenska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</si>
  <si>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</si>
  <si>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</si>
  <si>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Rekonstrukce chodníku  podél  ulice Slovenské</t>
  </si>
  <si>
    <t>KSO:</t>
  </si>
  <si>
    <t>CC-CZ:</t>
  </si>
  <si>
    <t>Místo:</t>
  </si>
  <si>
    <t>Český Těšín</t>
  </si>
  <si>
    <t>Datum:</t>
  </si>
  <si>
    <t>27. 5. 2022</t>
  </si>
  <si>
    <t>Zadavatel:</t>
  </si>
  <si>
    <t>IČ:</t>
  </si>
  <si>
    <t xml:space="preserve">Město  Český Těšín</t>
  </si>
  <si>
    <t>DIČ:</t>
  </si>
  <si>
    <t>Uchazeč:</t>
  </si>
  <si>
    <t>Vyplň údaj</t>
  </si>
  <si>
    <t>Projektant:</t>
  </si>
  <si>
    <t>Delta Třinec s.r.o.</t>
  </si>
  <si>
    <t>True</t>
  </si>
  <si>
    <t>Zpracovatel:</t>
  </si>
  <si>
    <t xml:space="preserve"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</si>
  <si>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</si>
  <si>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</si>
  <si>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</si>
  <si>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</si>
  <si>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</si>
  <si>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</si>
  <si>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</si>
  <si>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</si>
  <si>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</si>
  <si>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</si>
  <si>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</si>
  <si>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</si>
  <si>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</si>
  <si>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</si>
  <si>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</si>
  <si>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</si>
  <si>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</si>
  <si>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</si>
  <si>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</si>
  <si>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</si>
  <si>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</si>
  <si>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</si>
  <si>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</si>
  <si>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</si>
  <si>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</si>
  <si>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</si>
  <si>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</si>
  <si>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</si>
  <si>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</si>
  <si>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</si>
  <si>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</si>
  <si>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</si>
  <si>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</si>
  <si>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</si>
  <si>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</si>
  <si>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</si>
  <si>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</si>
  <si>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</si>
  <si>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</si>
  <si>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</si>
  <si>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</si>
  <si>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</si>
  <si>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</si>
  <si>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</si>
  <si>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</si>
  <si>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</si>
  <si>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</si>
  <si>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</t>
  </si>
  <si>
    <t>STA</t>
  </si>
  <si>
    <t>1</t>
  </si>
  <si>
    <t>{2e9086b7-39c9-45ff-b7e5-ef39f97e4867}</t>
  </si>
  <si>
    <t>2</t>
  </si>
  <si>
    <t>VRN</t>
  </si>
  <si>
    <t>Vedlejší rozpočtové náklady</t>
  </si>
  <si>
    <t>{c51f938a-8ddb-462a-8aa5-27a6fef56e7d}</t>
  </si>
  <si>
    <t>KRYCÍ LIST SOUPISU PRACÍ</t>
  </si>
  <si>
    <t>Objekt:</t>
  </si>
  <si>
    <t>SO 101 - Chodník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</si>
  <si>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</si>
  <si>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</si>
  <si>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</si>
  <si>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</si>
  <si>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</si>
  <si>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</si>
  <si>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</si>
  <si>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</si>
  <si>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</si>
  <si>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</si>
  <si>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</si>
  <si>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</si>
  <si>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</si>
  <si>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</si>
  <si>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</si>
  <si>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</si>
  <si>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</si>
  <si>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</si>
  <si>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</si>
  <si>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</si>
  <si>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</si>
  <si>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</si>
  <si>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</si>
  <si>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</si>
  <si>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</si>
  <si>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</si>
  <si>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</si>
  <si>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</si>
  <si>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</si>
  <si>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</si>
  <si>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</si>
  <si>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</si>
  <si>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</si>
  <si>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113107137</t>
  </si>
  <si>
    <t>Odstranění podkladu z betonu vyztuženého sítěmi tl přes 150 do 300 mm ručně</t>
  </si>
  <si>
    <t>m2</t>
  </si>
  <si>
    <t>CS ÚRS 2022 01</t>
  </si>
  <si>
    <t>4</t>
  </si>
  <si>
    <t>-1263005167</t>
  </si>
  <si>
    <t>VV</t>
  </si>
  <si>
    <t>" záliv část 1"</t>
  </si>
  <si>
    <t>(37+48)*0,2</t>
  </si>
  <si>
    <t>" záliv část 2"</t>
  </si>
  <si>
    <t>15*0,2</t>
  </si>
  <si>
    <t>Součet</t>
  </si>
  <si>
    <t>113107143</t>
  </si>
  <si>
    <t>Odstranění podkladu živičného tl přes 100 do 150 mm ručně</t>
  </si>
  <si>
    <t>-1706435111</t>
  </si>
  <si>
    <t>" kolem stávajících obrubníků"</t>
  </si>
  <si>
    <t>(545+211)*0,1</t>
  </si>
  <si>
    <t>"překop pro elektro"</t>
  </si>
  <si>
    <t>22*0,35</t>
  </si>
  <si>
    <t>3</t>
  </si>
  <si>
    <t>113107231</t>
  </si>
  <si>
    <t>Odstranění podkladu z betonu prostého tl přes 100 do 150 mm strojně pl přes 200 m2</t>
  </si>
  <si>
    <t>91399606</t>
  </si>
  <si>
    <t xml:space="preserve">"  viz výpis  TZ "  </t>
  </si>
  <si>
    <t>1532,6-14</t>
  </si>
  <si>
    <t>113107241</t>
  </si>
  <si>
    <t>Odstranění podkladu živičného tl 50 mm strojně pl přes 200 m2</t>
  </si>
  <si>
    <t>2069040193</t>
  </si>
  <si>
    <t>1532,6</t>
  </si>
  <si>
    <t>5</t>
  </si>
  <si>
    <t>113202111</t>
  </si>
  <si>
    <t>Vytrhání obrub krajníků obrubníků stojatých</t>
  </si>
  <si>
    <t>m</t>
  </si>
  <si>
    <t>1797277728</t>
  </si>
  <si>
    <t xml:space="preserve">"15/25"   756+37+48+15</t>
  </si>
  <si>
    <t xml:space="preserve">"10/25"   345+204+7+7+136+98</t>
  </si>
  <si>
    <t>6</t>
  </si>
  <si>
    <t>121151113</t>
  </si>
  <si>
    <t>Sejmutí ornice plochy do 500 m2 tl vrstvy do 200 mm strojně</t>
  </si>
  <si>
    <t>1763397850</t>
  </si>
  <si>
    <t xml:space="preserve">"  viz výpis  TZ - tl.150mm "  </t>
  </si>
  <si>
    <t>442</t>
  </si>
  <si>
    <t>7</t>
  </si>
  <si>
    <t>122251104</t>
  </si>
  <si>
    <t>Odkopávky a prokopávky nezapažené v hornině třídy těžitelnosti I skupiny 3 objem do 500 m3 strojně</t>
  </si>
  <si>
    <t>m3</t>
  </si>
  <si>
    <t>-374952355</t>
  </si>
  <si>
    <t>600,85*0,5</t>
  </si>
  <si>
    <t>8</t>
  </si>
  <si>
    <t>122351104</t>
  </si>
  <si>
    <t>Odkopávky a prokopávky nezapažené v hornině třídy těžitelnosti II skupiny 4 objem do 500 m3 strojně</t>
  </si>
  <si>
    <t>-1318960409</t>
  </si>
  <si>
    <t>9</t>
  </si>
  <si>
    <t>131111333</t>
  </si>
  <si>
    <t>Vrtání jamek pro plotové sloupky D přes 200 do 300 mm ručně s motorovým vrtákem</t>
  </si>
  <si>
    <t>-1420386229</t>
  </si>
  <si>
    <t xml:space="preserve">"  viz výpis  TZ - dopravní sloupky"  </t>
  </si>
  <si>
    <t>24*0,6</t>
  </si>
  <si>
    <t xml:space="preserve">"  viz výpis  TZ - základové patky zábradlí"  </t>
  </si>
  <si>
    <t>6*0,65</t>
  </si>
  <si>
    <t>10</t>
  </si>
  <si>
    <t>131213702</t>
  </si>
  <si>
    <t>Hloubení nezapažených jam v nesoudržných horninách třídy těžitelnosti I skupiny 3 ručně</t>
  </si>
  <si>
    <t>302338221</t>
  </si>
  <si>
    <t xml:space="preserve">"  viz výpis  TZ - základové patky schodiště"  </t>
  </si>
  <si>
    <t>6,63</t>
  </si>
  <si>
    <t>11</t>
  </si>
  <si>
    <t>162651111</t>
  </si>
  <si>
    <t>Vodorovné přemístění přes 3 000 do 4000 m výkopku/sypaniny z horniny třídy těžitelnosti I skupiny 1 až 3</t>
  </si>
  <si>
    <t>-129117746</t>
  </si>
  <si>
    <t xml:space="preserve">"  odvoz ornice na meziskládku "  </t>
  </si>
  <si>
    <t>442*0,15</t>
  </si>
  <si>
    <t xml:space="preserve">"  viz výpis  TZ - odvoz ornice k rozprostření "  </t>
  </si>
  <si>
    <t>442*0,1</t>
  </si>
  <si>
    <t xml:space="preserve">"  viz výpis  TZ  - odkop"  </t>
  </si>
  <si>
    <t>600,85</t>
  </si>
  <si>
    <t xml:space="preserve">"  viz výpis  TZ - obsyp obrub "  </t>
  </si>
  <si>
    <t>66,39</t>
  </si>
  <si>
    <t>12</t>
  </si>
  <si>
    <t>167151101</t>
  </si>
  <si>
    <t>Nakládání výkopku z hornin třídy těžitelnosti I skupiny 1 až 3 do 100 m3</t>
  </si>
  <si>
    <t>-592412461</t>
  </si>
  <si>
    <t>13</t>
  </si>
  <si>
    <t>171151112</t>
  </si>
  <si>
    <t>Uložení sypaniny z hornin nesoudržných kamenitých do násypů zhutněných strojně</t>
  </si>
  <si>
    <t>736013987</t>
  </si>
  <si>
    <t xml:space="preserve">"viz výkaz  TZ "</t>
  </si>
  <si>
    <t xml:space="preserve">"drcené kamenivo  0/63 - konstrukční vrstvy "</t>
  </si>
  <si>
    <t>487,72</t>
  </si>
  <si>
    <t>14</t>
  </si>
  <si>
    <t>M</t>
  </si>
  <si>
    <t>58344197</t>
  </si>
  <si>
    <t>štěrkodrť frakce 0/63</t>
  </si>
  <si>
    <t>t</t>
  </si>
  <si>
    <t>-301617309</t>
  </si>
  <si>
    <t>487,72*2</t>
  </si>
  <si>
    <t>171201231</t>
  </si>
  <si>
    <t>Poplatek za uložení zeminy a kamení na recyklační skládce (skládkovné) kód odpadu 17 05 04</t>
  </si>
  <si>
    <t>-1243262772</t>
  </si>
  <si>
    <t>-442*0,1</t>
  </si>
  <si>
    <t>-66,39</t>
  </si>
  <si>
    <t>563,19*1,9</t>
  </si>
  <si>
    <t>16</t>
  </si>
  <si>
    <t>171251201</t>
  </si>
  <si>
    <t>Uložení sypaniny na skládky nebo meziskládky</t>
  </si>
  <si>
    <t>-1339249770</t>
  </si>
  <si>
    <t>17</t>
  </si>
  <si>
    <t>174151101</t>
  </si>
  <si>
    <t>Zásyp jam, šachet rýh nebo kolem objektů sypaninou se zhutněním</t>
  </si>
  <si>
    <t>351039336</t>
  </si>
  <si>
    <t xml:space="preserve">"viz výkaz  TZ - zásyp rýhy po demontáži VO  "</t>
  </si>
  <si>
    <t xml:space="preserve">"štěrkopísek  0/32 "</t>
  </si>
  <si>
    <t>177,4</t>
  </si>
  <si>
    <t>18</t>
  </si>
  <si>
    <t>58337344</t>
  </si>
  <si>
    <t>štěrkopísek frakce 0/32</t>
  </si>
  <si>
    <t>1050387432</t>
  </si>
  <si>
    <t>177,4*2 'Přepočtené koeficientem množství</t>
  </si>
  <si>
    <t>19</t>
  </si>
  <si>
    <t>175151201</t>
  </si>
  <si>
    <t>Obsypání objektu nad přilehlým původním terénem sypaninou bez prohození, uloženou do 3 m strojně</t>
  </si>
  <si>
    <t>-789142489</t>
  </si>
  <si>
    <t>20</t>
  </si>
  <si>
    <t>181411132</t>
  </si>
  <si>
    <t>Založení parkového trávníku výsevem pl do 1000 m2 ve svahu přes 1:5 do 1:2</t>
  </si>
  <si>
    <t>1740426660</t>
  </si>
  <si>
    <t>00572420</t>
  </si>
  <si>
    <t>osivo směs travní parková okrasná</t>
  </si>
  <si>
    <t>kg</t>
  </si>
  <si>
    <t>-1619551078</t>
  </si>
  <si>
    <t>442*0,04 'Přepočtené koeficientem množství</t>
  </si>
  <si>
    <t>22</t>
  </si>
  <si>
    <t>181951114</t>
  </si>
  <si>
    <t>Úprava pláně v hornině třídy těžitelnosti II skupiny 4 a 5 se zhutněním strojně</t>
  </si>
  <si>
    <t>1476256789</t>
  </si>
  <si>
    <t>1558,6</t>
  </si>
  <si>
    <t>23</t>
  </si>
  <si>
    <t>182351123</t>
  </si>
  <si>
    <t>Rozprostření ornice pl přes 100 do 500 m2 ve svahu přes 1:5 tl vrstvy do 200 mm strojně</t>
  </si>
  <si>
    <t>-1981895201</t>
  </si>
  <si>
    <t xml:space="preserve">"  viz výpis  TZ - ornice tl.100mm"  </t>
  </si>
  <si>
    <t>24</t>
  </si>
  <si>
    <t>184818231</t>
  </si>
  <si>
    <t>Ochrana kmene průměru do 300 mm bedněním výšky do 2 m</t>
  </si>
  <si>
    <t>kus</t>
  </si>
  <si>
    <t>-654441858</t>
  </si>
  <si>
    <t>Zakládání</t>
  </si>
  <si>
    <t>25</t>
  </si>
  <si>
    <t>275313711</t>
  </si>
  <si>
    <t>Základové patky z betonu tř. C 20/25</t>
  </si>
  <si>
    <t>-1091354176</t>
  </si>
  <si>
    <t xml:space="preserve">" dopravní sloupky  viz výpis  TZ"  </t>
  </si>
  <si>
    <t>24*0,15*0,15*3,14*0,6</t>
  </si>
  <si>
    <t>6*0,65*0,125*0,125*3,14</t>
  </si>
  <si>
    <t>0,5*0,5*0,1*6</t>
  </si>
  <si>
    <t>26</t>
  </si>
  <si>
    <t>275352111</t>
  </si>
  <si>
    <t>Bednění základových patek ztracené (neodbedněné)</t>
  </si>
  <si>
    <t>-1146861322</t>
  </si>
  <si>
    <t>24*0,3*3,14*0,6</t>
  </si>
  <si>
    <t>6*0,65*0,25*3,14</t>
  </si>
  <si>
    <t>27</t>
  </si>
  <si>
    <t>28611145</t>
  </si>
  <si>
    <t>trubka kanalizační PVC DN 315x5000mm SN4</t>
  </si>
  <si>
    <t>-1199756390</t>
  </si>
  <si>
    <t>24/8</t>
  </si>
  <si>
    <t>3*5</t>
  </si>
  <si>
    <t>28</t>
  </si>
  <si>
    <t>28611142</t>
  </si>
  <si>
    <t>trubka kanalizační PVC DN 250x5000mm SN4</t>
  </si>
  <si>
    <t>-1016632140</t>
  </si>
  <si>
    <t>5+5</t>
  </si>
  <si>
    <t>Komunikace pozemní</t>
  </si>
  <si>
    <t>29</t>
  </si>
  <si>
    <t>564831011</t>
  </si>
  <si>
    <t>Podklad ze štěrkodrtě ŠD plochy do 100 m2 tl 100 mm</t>
  </si>
  <si>
    <t>-2084295803</t>
  </si>
  <si>
    <t>"podsyp pod obrubníky"</t>
  </si>
  <si>
    <t>(790+17)*0,4</t>
  </si>
  <si>
    <t>30</t>
  </si>
  <si>
    <t>564851011</t>
  </si>
  <si>
    <t>Podklad ze štěrkodrtě ŠD plochy do 100 m2 tl 150 mm</t>
  </si>
  <si>
    <t>224779172</t>
  </si>
  <si>
    <t xml:space="preserve">"nad  kabel"</t>
  </si>
  <si>
    <t>31</t>
  </si>
  <si>
    <t>572340111</t>
  </si>
  <si>
    <t>Vyspravení krytu komunikací po překopech pl do 15 m2 asfaltovým betonem ACO (AB) tl přes 30 do 50 mm</t>
  </si>
  <si>
    <t>1149155465</t>
  </si>
  <si>
    <t xml:space="preserve">" viz výpis  TZ - ACO 11 - 40mm"  </t>
  </si>
  <si>
    <t>Mezisoučet</t>
  </si>
  <si>
    <t xml:space="preserve">" viz výpis  TZ - ACP 16 - 50mm"  </t>
  </si>
  <si>
    <t>32</t>
  </si>
  <si>
    <t>572340112</t>
  </si>
  <si>
    <t>Vyspravení krytu komunikací po překopech pl do 15 m2 asfaltovým betonem ACO (AB) tl přes 50 do 70 mm</t>
  </si>
  <si>
    <t>-2074981803</t>
  </si>
  <si>
    <t xml:space="preserve">" viz výpis  TZ - ACL 16 - 60mm"  </t>
  </si>
  <si>
    <t>33</t>
  </si>
  <si>
    <t>573111113</t>
  </si>
  <si>
    <t>Postřik živičný infiltrační s posypem z asfaltu množství 1,5 kg/m2</t>
  </si>
  <si>
    <t>1738546748</t>
  </si>
  <si>
    <t>34</t>
  </si>
  <si>
    <t>573231106</t>
  </si>
  <si>
    <t>Postřik živičný spojovací ze silniční emulze v množství 0,30 kg/m2</t>
  </si>
  <si>
    <t>-1031255291</t>
  </si>
  <si>
    <t>35</t>
  </si>
  <si>
    <t>596211113</t>
  </si>
  <si>
    <t>Kladení zámkové dlažby komunikací pro pěší ručně tl 60 mm skupiny A pl přes 300 m2</t>
  </si>
  <si>
    <t>-1497356107</t>
  </si>
  <si>
    <t>1489,9+7+4,4</t>
  </si>
  <si>
    <t>36</t>
  </si>
  <si>
    <t>59245018</t>
  </si>
  <si>
    <t>dlažba tvar obdélník betonová 200x100x60mm přírodní</t>
  </si>
  <si>
    <t>2038463113</t>
  </si>
  <si>
    <t>1489,9</t>
  </si>
  <si>
    <t>1489,9*1,01 'Přepočtené koeficientem množství</t>
  </si>
  <si>
    <t>37</t>
  </si>
  <si>
    <t>59245006</t>
  </si>
  <si>
    <t>dlažba tvar obdélník betonová pro nevidomé 200x100x60mm barevná</t>
  </si>
  <si>
    <t>81193166</t>
  </si>
  <si>
    <t>7*1,01 'Přepočtené koeficientem množství</t>
  </si>
  <si>
    <t>38</t>
  </si>
  <si>
    <t>59245008</t>
  </si>
  <si>
    <t>dlažba tvar obdélník betonová 200x100x60mm barevná</t>
  </si>
  <si>
    <t>-1194538308</t>
  </si>
  <si>
    <t>4,4</t>
  </si>
  <si>
    <t>4,4*1,01 'Přepočtené koeficientem množství</t>
  </si>
  <si>
    <t>39</t>
  </si>
  <si>
    <t>596212210</t>
  </si>
  <si>
    <t>Kladení zámkové dlažby pozemních komunikací ručně tl 80 mm skupiny A pl do 50 m2</t>
  </si>
  <si>
    <t>-1179708055</t>
  </si>
  <si>
    <t>16+1,2</t>
  </si>
  <si>
    <t>40</t>
  </si>
  <si>
    <t>59245226</t>
  </si>
  <si>
    <t>dlažba tvar obdélník betonová pro nevidomé 200x100x80mm barevná</t>
  </si>
  <si>
    <t>1791622132</t>
  </si>
  <si>
    <t>1,2</t>
  </si>
  <si>
    <t>1,2*1,03 'Přepočtené koeficientem množství</t>
  </si>
  <si>
    <t>41</t>
  </si>
  <si>
    <t>59245020</t>
  </si>
  <si>
    <t>dlažba tvar obdélník betonová 200x100x80mm přírodní</t>
  </si>
  <si>
    <t>-1392385737</t>
  </si>
  <si>
    <t>16*1,03 'Přepočtené koeficientem množství</t>
  </si>
  <si>
    <t>42</t>
  </si>
  <si>
    <t>596212215</t>
  </si>
  <si>
    <t>Příplatek za kombinaci více než dvou barev u betonových dlažeb pozemních komunikací ručně tl 80 mm skupiny A</t>
  </si>
  <si>
    <t>1332772571</t>
  </si>
  <si>
    <t>Úpravy povrchů, podlahy a osazování výplní</t>
  </si>
  <si>
    <t>43</t>
  </si>
  <si>
    <t>637121111</t>
  </si>
  <si>
    <t>Okapový chodník z kačírku tl 100 mm s udusáním</t>
  </si>
  <si>
    <t>713828840</t>
  </si>
  <si>
    <t xml:space="preserve">"pod schodiště"   </t>
  </si>
  <si>
    <t>4*1,7</t>
  </si>
  <si>
    <t>Ostatní konstrukce a práce, bourání</t>
  </si>
  <si>
    <t>44</t>
  </si>
  <si>
    <t>912111113</t>
  </si>
  <si>
    <t>Montáž zábrany parkovací sloupku v do 800 mm přichycené šrouby</t>
  </si>
  <si>
    <t>260404186</t>
  </si>
  <si>
    <t>45</t>
  </si>
  <si>
    <t>74910173.1</t>
  </si>
  <si>
    <t xml:space="preserve">sloupek dopravní flexibilní </t>
  </si>
  <si>
    <t>-1878241877</t>
  </si>
  <si>
    <t>46</t>
  </si>
  <si>
    <t>74910173.2</t>
  </si>
  <si>
    <t>Řetez ke sloupkům</t>
  </si>
  <si>
    <t>1791189039</t>
  </si>
  <si>
    <t>47</t>
  </si>
  <si>
    <t>913121111</t>
  </si>
  <si>
    <t>Montáž a demontáž dočasné dopravní značky kompletní základní</t>
  </si>
  <si>
    <t>983756289</t>
  </si>
  <si>
    <t>48</t>
  </si>
  <si>
    <t>914111111</t>
  </si>
  <si>
    <t>Montáž svislé dopravní značky do velikosti 1 m2 objímkami na sloupek nebo konzolu</t>
  </si>
  <si>
    <t>1658351533</t>
  </si>
  <si>
    <t>49</t>
  </si>
  <si>
    <t>40445643</t>
  </si>
  <si>
    <t>informativní značky jiné IJ1-IJ3, IJ4c-IJ16 500x700mm</t>
  </si>
  <si>
    <t>-436855964</t>
  </si>
  <si>
    <t>50</t>
  </si>
  <si>
    <t>1957392600</t>
  </si>
  <si>
    <t>51</t>
  </si>
  <si>
    <t>40445230</t>
  </si>
  <si>
    <t>sloupek pro dopravní značku Zn D 70mm v 3,5m</t>
  </si>
  <si>
    <t>-1935701846</t>
  </si>
  <si>
    <t>52</t>
  </si>
  <si>
    <t>914511111</t>
  </si>
  <si>
    <t>Montáž sloupku dopravních značek délky do 3,5 m s betonovým základem</t>
  </si>
  <si>
    <t>-219793368</t>
  </si>
  <si>
    <t>53</t>
  </si>
  <si>
    <t>915321115</t>
  </si>
  <si>
    <t>Předformátované vodorovné dopravní značení vodící pás pro slabozraké</t>
  </si>
  <si>
    <t>-576604060</t>
  </si>
  <si>
    <t>22*2</t>
  </si>
  <si>
    <t>54</t>
  </si>
  <si>
    <t>916131113</t>
  </si>
  <si>
    <t>Osazení silničního obrubníku betonového ležatého s boční opěrou do lože z betonu prostého</t>
  </si>
  <si>
    <t>-1319615916</t>
  </si>
  <si>
    <t>55</t>
  </si>
  <si>
    <t>59217029</t>
  </si>
  <si>
    <t>obrubník betonový silniční nájezdový 1000x150x150mm</t>
  </si>
  <si>
    <t>591258028</t>
  </si>
  <si>
    <t>56</t>
  </si>
  <si>
    <t>916131213</t>
  </si>
  <si>
    <t>Osazení silničního obrubníku betonového stojatého s boční opěrou do lože z betonu prostého</t>
  </si>
  <si>
    <t>1281566278</t>
  </si>
  <si>
    <t>790+2+3</t>
  </si>
  <si>
    <t>57</t>
  </si>
  <si>
    <t>59217031</t>
  </si>
  <si>
    <t>obrubník betonový silniční 1000x150x250mm</t>
  </si>
  <si>
    <t>1948308061</t>
  </si>
  <si>
    <t>790*1,01</t>
  </si>
  <si>
    <t>58</t>
  </si>
  <si>
    <t>59217030</t>
  </si>
  <si>
    <t>obrubník betonový silniční přechodový 1000x150x150-250mm</t>
  </si>
  <si>
    <t>1279424451</t>
  </si>
  <si>
    <t>59</t>
  </si>
  <si>
    <t>916231213</t>
  </si>
  <si>
    <t>Osazení chodníkového obrubníku betonového stojatého s boční opěrou do lože z betonu prostého</t>
  </si>
  <si>
    <t>-573081610</t>
  </si>
  <si>
    <t>801</t>
  </si>
  <si>
    <t>60</t>
  </si>
  <si>
    <t>59217017</t>
  </si>
  <si>
    <t>obrubník betonový chodníkový 1000x100x250mm</t>
  </si>
  <si>
    <t>271447274</t>
  </si>
  <si>
    <t>801*1,01 'Přepočtené koeficientem množství</t>
  </si>
  <si>
    <t>61</t>
  </si>
  <si>
    <t>916431112</t>
  </si>
  <si>
    <t>Osazení bezbariérového betonového obrubníku do betonového lože tl 150 mm s boční opěrou</t>
  </si>
  <si>
    <t>682382090</t>
  </si>
  <si>
    <t>13+1+1+1+1</t>
  </si>
  <si>
    <t>62</t>
  </si>
  <si>
    <t>59217041</t>
  </si>
  <si>
    <t>obrubník betonový bezbariérový přímý</t>
  </si>
  <si>
    <t>-373518042</t>
  </si>
  <si>
    <t>63</t>
  </si>
  <si>
    <t>59217040</t>
  </si>
  <si>
    <t>obrubník betonový bezbariérový náběhový</t>
  </si>
  <si>
    <t>1477734782</t>
  </si>
  <si>
    <t>64</t>
  </si>
  <si>
    <t>916991121</t>
  </si>
  <si>
    <t>Lože pod obrubníky, krajníky nebo obruby z dlažebních kostek z betonu prostého</t>
  </si>
  <si>
    <t>1597549317</t>
  </si>
  <si>
    <t>790*0,25*0,2</t>
  </si>
  <si>
    <t>801*0,25*0,2</t>
  </si>
  <si>
    <t>5*0,25*0,2</t>
  </si>
  <si>
    <t>15*0,25*0,2</t>
  </si>
  <si>
    <t>17*0,5*0,25</t>
  </si>
  <si>
    <t>65</t>
  </si>
  <si>
    <t>919112222</t>
  </si>
  <si>
    <t>Řezání spár pro vytvoření komůrky š 15 mm hl 25 mm pro těsnící zálivku v živičném krytu</t>
  </si>
  <si>
    <t>-293442419</t>
  </si>
  <si>
    <t>800</t>
  </si>
  <si>
    <t>66</t>
  </si>
  <si>
    <t>919125111</t>
  </si>
  <si>
    <t>Těsnění svislé spáry mezi živičným krytem a ostatními prvky samolepicí asfaltovou páskou š 35 mm</t>
  </si>
  <si>
    <t>-888786469</t>
  </si>
  <si>
    <t>67</t>
  </si>
  <si>
    <t>919726122</t>
  </si>
  <si>
    <t>Geotextilie pro ochranu, separaci a filtraci netkaná měrná hm přes 200 do 300 g/m2</t>
  </si>
  <si>
    <t>1164430871</t>
  </si>
  <si>
    <t>68</t>
  </si>
  <si>
    <t>919735113</t>
  </si>
  <si>
    <t>Řezání stávajícího živičného krytu hl přes 100 do 150 mm</t>
  </si>
  <si>
    <t>1398232846</t>
  </si>
  <si>
    <t>69</t>
  </si>
  <si>
    <t>919735122</t>
  </si>
  <si>
    <t>Řezání stávajícího betonového krytu hl přes 50 do 100 mm</t>
  </si>
  <si>
    <t>-1530976556</t>
  </si>
  <si>
    <t xml:space="preserve">" nařezání obetonování  obrubníků"</t>
  </si>
  <si>
    <t>70</t>
  </si>
  <si>
    <t>919735126</t>
  </si>
  <si>
    <t>Řezání stávajícího betonového krytu hl přes 250 do 300 mm</t>
  </si>
  <si>
    <t>-62283722</t>
  </si>
  <si>
    <t>100</t>
  </si>
  <si>
    <t>71</t>
  </si>
  <si>
    <t>961044111</t>
  </si>
  <si>
    <t>Bourání základů z betonu prostého</t>
  </si>
  <si>
    <t>629772885</t>
  </si>
  <si>
    <t xml:space="preserve">"  viz výpis  TZ - zábradlí "  </t>
  </si>
  <si>
    <t>0,17+1,27+0,3</t>
  </si>
  <si>
    <t>72</t>
  </si>
  <si>
    <t>966006132</t>
  </si>
  <si>
    <t>Odstranění značek dopravních nebo orientačních se sloupky s betonovými patkami</t>
  </si>
  <si>
    <t>560599298</t>
  </si>
  <si>
    <t>1+1</t>
  </si>
  <si>
    <t>73</t>
  </si>
  <si>
    <t>966006211</t>
  </si>
  <si>
    <t>Odstranění svislých dopravních značek ze sloupů, sloupků nebo konzol</t>
  </si>
  <si>
    <t>-945247367</t>
  </si>
  <si>
    <t>997</t>
  </si>
  <si>
    <t>Přesun sutě</t>
  </si>
  <si>
    <t>74</t>
  </si>
  <si>
    <t>997221561</t>
  </si>
  <si>
    <t>Vodorovná doprava suti z kusových materiálů do 1 km</t>
  </si>
  <si>
    <t>1487268981</t>
  </si>
  <si>
    <t>75</t>
  </si>
  <si>
    <t>997221569</t>
  </si>
  <si>
    <t>Příplatek ZKD 1 km u vodorovné dopravy suti z kusových materiálů</t>
  </si>
  <si>
    <t>520991737</t>
  </si>
  <si>
    <t>1026,208*4 'Přepočtené koeficientem množství</t>
  </si>
  <si>
    <t>76</t>
  </si>
  <si>
    <t>997221611</t>
  </si>
  <si>
    <t>Nakládání suti na dopravní prostředky pro vodorovnou dopravu</t>
  </si>
  <si>
    <t>-67481487</t>
  </si>
  <si>
    <t>77</t>
  </si>
  <si>
    <t>997221875</t>
  </si>
  <si>
    <t>Poplatek za uložení stavebního odpadu na recyklační skládce (skládkovné) asfaltového bez obsahu dehtu zatříděného do Katalogu odpadů pod kódem 17 03 02</t>
  </si>
  <si>
    <t>-140806086</t>
  </si>
  <si>
    <t>78</t>
  </si>
  <si>
    <t>997013869</t>
  </si>
  <si>
    <t>Poplatek za uložení stavebního odpadu na recyklační skládce (skládkovné) ze směsí betonu, cihel a keramických výrobků kód odpadu 17 01 07</t>
  </si>
  <si>
    <t>-1638094446</t>
  </si>
  <si>
    <t>1026,208-176,518</t>
  </si>
  <si>
    <t>998</t>
  </si>
  <si>
    <t>Přesun hmot</t>
  </si>
  <si>
    <t>79</t>
  </si>
  <si>
    <t>998223011</t>
  </si>
  <si>
    <t>Přesun hmot pro pozemní komunikace s krytem dlážděným</t>
  </si>
  <si>
    <t>901093253</t>
  </si>
  <si>
    <t>PSV</t>
  </si>
  <si>
    <t>Práce a dodávky PSV</t>
  </si>
  <si>
    <t>767</t>
  </si>
  <si>
    <t>Konstrukce zámečnické</t>
  </si>
  <si>
    <t>80</t>
  </si>
  <si>
    <t>767163121</t>
  </si>
  <si>
    <t>Montáž přímého kovového zábradlí z dílců do betonu v rovině</t>
  </si>
  <si>
    <t>389582405</t>
  </si>
  <si>
    <t xml:space="preserve">" viz výpis  TZ"  </t>
  </si>
  <si>
    <t>81</t>
  </si>
  <si>
    <t>55391534.1</t>
  </si>
  <si>
    <t xml:space="preserve">zábradelní systém Pz s výplní ze svislých ocelových tyčí viz PD  včetně  RAL 6016</t>
  </si>
  <si>
    <t>-825418636</t>
  </si>
  <si>
    <t xml:space="preserve">" viz výpis  TZ - 296,56 kg "  </t>
  </si>
  <si>
    <t>82</t>
  </si>
  <si>
    <t>767995114</t>
  </si>
  <si>
    <t>Montáž atypických zámečnických konstrukcí hm přes 20 do 50 kg</t>
  </si>
  <si>
    <t>-725842865</t>
  </si>
  <si>
    <t>"schodiště"</t>
  </si>
  <si>
    <t>258,21+412,95</t>
  </si>
  <si>
    <t>83</t>
  </si>
  <si>
    <t>553001</t>
  </si>
  <si>
    <t>Dodávka ocelového schodiště včetně povrchové úptavy viz PD</t>
  </si>
  <si>
    <t>333497539</t>
  </si>
  <si>
    <t>84</t>
  </si>
  <si>
    <t>767996703</t>
  </si>
  <si>
    <t>Demontáž atypických zámečnických konstrukcí řezáním hm jednotlivých dílů přes 100 do 250 kg</t>
  </si>
  <si>
    <t>-1062332441</t>
  </si>
  <si>
    <t>120,7+786,6+93,01</t>
  </si>
  <si>
    <t>85</t>
  </si>
  <si>
    <t>998767101</t>
  </si>
  <si>
    <t>Přesun hmot tonážní pro zámečnické konstrukce v objektech v do 6 m</t>
  </si>
  <si>
    <t>-27444094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</si>
  <si>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</si>
  <si>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</si>
  <si>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</si>
  <si>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</si>
  <si>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</si>
  <si>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</si>
  <si>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</si>
  <si>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</si>
  <si>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 - vytýčení inženýrských sítí</t>
  </si>
  <si>
    <t>kpl</t>
  </si>
  <si>
    <t>1024</t>
  </si>
  <si>
    <t>-1659157280</t>
  </si>
  <si>
    <t>012203000</t>
  </si>
  <si>
    <t>Geodetické práce při provádění stavby - vytýčení stavby</t>
  </si>
  <si>
    <t>566624050</t>
  </si>
  <si>
    <t>012303000</t>
  </si>
  <si>
    <t>Geodetické práce po výstavbě - zaměření skutečného stavu</t>
  </si>
  <si>
    <t>-1961920893</t>
  </si>
  <si>
    <t>013254000</t>
  </si>
  <si>
    <t>Dokumentace skutečného provedení stavby</t>
  </si>
  <si>
    <t>-1663919523</t>
  </si>
  <si>
    <t>VRN3</t>
  </si>
  <si>
    <t>Zařízení staveniště</t>
  </si>
  <si>
    <t>032002000</t>
  </si>
  <si>
    <t>Vybavení staveniště</t>
  </si>
  <si>
    <t>-1020530996</t>
  </si>
  <si>
    <t>032903000</t>
  </si>
  <si>
    <t>Náklady na provoz a údržbu vybavení staveniště</t>
  </si>
  <si>
    <t>806119959</t>
  </si>
  <si>
    <t>034002000</t>
  </si>
  <si>
    <t>Zabezpečení staveniště</t>
  </si>
  <si>
    <t>43903847</t>
  </si>
  <si>
    <t>034203000</t>
  </si>
  <si>
    <t xml:space="preserve">Opatření na ochranu pozemků sousedních se staveništěm - náklady na úklid staveniště a příjezdových komunikací  </t>
  </si>
  <si>
    <t>-86978098</t>
  </si>
  <si>
    <t>035103001</t>
  </si>
  <si>
    <t>Pronájem ploch - poplatky za zábor ploch SSMSK</t>
  </si>
  <si>
    <t>2056097217</t>
  </si>
  <si>
    <t>035103005</t>
  </si>
  <si>
    <t xml:space="preserve">Náklady a poplatky s užíváním veřejných ploch a prostranství </t>
  </si>
  <si>
    <t>-1699992298</t>
  </si>
  <si>
    <t>039002000</t>
  </si>
  <si>
    <t>Zrušení zařízení staveniště</t>
  </si>
  <si>
    <t>-2118290742</t>
  </si>
  <si>
    <t>VRN4</t>
  </si>
  <si>
    <t>Inženýrská činnost</t>
  </si>
  <si>
    <t>041403000</t>
  </si>
  <si>
    <t>Koordinátor BOZP na staveništi - bezpečnostní a hygienická opatření na staveništi</t>
  </si>
  <si>
    <t>490713907</t>
  </si>
  <si>
    <t>043154000</t>
  </si>
  <si>
    <t>Zkoušky hutnicí</t>
  </si>
  <si>
    <t>1290171398</t>
  </si>
  <si>
    <t>VRN7</t>
  </si>
  <si>
    <t>Provozní vlivy</t>
  </si>
  <si>
    <t>072002000</t>
  </si>
  <si>
    <t>Silniční provoz - dočasné dopravní značení - návrh,projednání a realizace</t>
  </si>
  <si>
    <t>-1420544858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</si>
</sst>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ChodnikSlovenska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Rekonstrukce chodníku  podél  ulice Slovenské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Český Těšín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27. 5. 2022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 xml:space="preserve">Město  Český Těšín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Delta Třinec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Martin  Pniok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101 - Chodník'!J30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101 - Chodník'!P126</f>
        <v>0</v>
      </c>
      <c r="AV95" s="129">
        <f>'SO 101 - Chodník'!J33</f>
        <v>0</v>
      </c>
      <c r="AW95" s="129">
        <f>'SO 101 - Chodník'!J34</f>
        <v>0</v>
      </c>
      <c r="AX95" s="129">
        <f>'SO 101 - Chodník'!J35</f>
        <v>0</v>
      </c>
      <c r="AY95" s="129">
        <f>'SO 101 - Chodník'!J36</f>
        <v>0</v>
      </c>
      <c r="AZ95" s="129">
        <f>'SO 101 - Chodník'!F33</f>
        <v>0</v>
      </c>
      <c r="BA95" s="129">
        <f>'SO 101 - Chodník'!F34</f>
        <v>0</v>
      </c>
      <c r="BB95" s="129">
        <f>'SO 101 - Chodník'!F35</f>
        <v>0</v>
      </c>
      <c r="BC95" s="129">
        <f>'SO 101 - Chodník'!F36</f>
        <v>0</v>
      </c>
      <c r="BD95" s="131">
        <f>'SO 101 - Chodník'!F37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'VRN - Vedlejší rozpočtové...'!J30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33">
        <v>0</v>
      </c>
      <c r="AT96" s="134">
        <f>ROUND(SUM(AV96:AW96),2)</f>
        <v>0</v>
      </c>
      <c r="AU96" s="135">
        <f>'VRN - Vedlejší rozpočtové...'!P121</f>
        <v>0</v>
      </c>
      <c r="AV96" s="134">
        <f>'VRN - Vedlejší rozpočtové...'!J33</f>
        <v>0</v>
      </c>
      <c r="AW96" s="134">
        <f>'VRN - Vedlejší rozpočtové...'!J34</f>
        <v>0</v>
      </c>
      <c r="AX96" s="134">
        <f>'VRN - Vedlejší rozpočtové...'!J35</f>
        <v>0</v>
      </c>
      <c r="AY96" s="134">
        <f>'VRN - Vedlejší rozpočtové...'!J36</f>
        <v>0</v>
      </c>
      <c r="AZ96" s="134">
        <f>'VRN - Vedlejší rozpočtové...'!F33</f>
        <v>0</v>
      </c>
      <c r="BA96" s="134">
        <f>'VRN - Vedlejší rozpočtové...'!F34</f>
        <v>0</v>
      </c>
      <c r="BB96" s="134">
        <f>'VRN - Vedlejší rozpočtové...'!F35</f>
        <v>0</v>
      </c>
      <c r="BC96" s="134">
        <f>'VRN - Vedlejší rozpočtové...'!F36</f>
        <v>0</v>
      </c>
      <c r="BD96" s="136">
        <f>'VRN - Vedlejší rozpočtové...'!F37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="2" customFormat="1" ht="6.96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sheet="1" formatColumns="0" formatRows="0" objects="1" scenarios="1" spinCount="100000" saltValue="MRT+lfEfNJfqmfoLRCYqUR6rrXkHJUMiaal6/qJZ6W9ku74gqb5+7YYk0bFfjCXWBvtSaDdQmC3XG1BF+Bb+Ag==" hashValue="HszkS3zt7wUfkem4ntkdlHPut0Oo+7AUGKQ0c/8oNaWBiaQefvovSmupQdmIqEcdOt/xjViU65hfYI18d79C+A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1 - Chodník'!C2" display="/"/>
    <hyperlink ref="A96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90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 xml:space="preserve">Rekonstrukce chodníku  podél  ulice Slovenské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27. 5. 2022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ROUND((SUM(BE126:BE412)),  2)</f>
        <v>0</v>
      </c>
      <c r="G33" s="39"/>
      <c r="H33" s="39"/>
      <c r="I33" s="156">
        <v>0.20999999999999999</v>
      </c>
      <c r="J33" s="155">
        <f>ROUND(((SUM(BE126:BE412))*I33),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ROUND((SUM(BF126:BF412)),  2)</f>
        <v>0</v>
      </c>
      <c r="G34" s="39"/>
      <c r="H34" s="39"/>
      <c r="I34" s="156">
        <v>0.14999999999999999</v>
      </c>
      <c r="J34" s="155">
        <f>ROUND(((SUM(BF126:BF412))*I34),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ROUND((SUM(BG126:BG412)),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ROUND((SUM(BH126:BH412)),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ROUND((SUM(BI126:BI412)),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 xml:space="preserve">Rekonstrukce chodníku  podél  ulice Slovenské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101 - Chodník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Český Těšín</v>
      </c>
      <c r="G89" s="41"/>
      <c r="H89" s="41"/>
      <c r="I89" s="33" t="s">
        <v>22</v>
      </c>
      <c r="J89" s="80" t="str">
        <f>IF(J12="","",J12)</f>
        <v>27. 5. 2022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Město  Český Těšín</v>
      </c>
      <c r="G91" s="41"/>
      <c r="H91" s="41"/>
      <c r="I91" s="33" t="s">
        <v>30</v>
      </c>
      <c r="J91" s="37" t="str">
        <f>E21</f>
        <v>Delta Třinec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Martin  Pniok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="9" customFormat="1" ht="24.96" customHeight="1">
      <c r="A97" s="9"/>
      <c r="B97" s="180"/>
      <c r="C97" s="181"/>
      <c r="D97" s="182" t="s">
        <v>98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99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100</v>
      </c>
      <c r="E99" s="189"/>
      <c r="F99" s="189"/>
      <c r="G99" s="189"/>
      <c r="H99" s="189"/>
      <c r="I99" s="189"/>
      <c r="J99" s="190">
        <f>J242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101</v>
      </c>
      <c r="E100" s="189"/>
      <c r="F100" s="189"/>
      <c r="G100" s="189"/>
      <c r="H100" s="189"/>
      <c r="I100" s="189"/>
      <c r="J100" s="190">
        <f>J266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102</v>
      </c>
      <c r="E101" s="189"/>
      <c r="F101" s="189"/>
      <c r="G101" s="189"/>
      <c r="H101" s="189"/>
      <c r="I101" s="189"/>
      <c r="J101" s="190">
        <f>J323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103</v>
      </c>
      <c r="E102" s="189"/>
      <c r="F102" s="189"/>
      <c r="G102" s="189"/>
      <c r="H102" s="189"/>
      <c r="I102" s="189"/>
      <c r="J102" s="190">
        <f>J327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104</v>
      </c>
      <c r="E103" s="189"/>
      <c r="F103" s="189"/>
      <c r="G103" s="189"/>
      <c r="H103" s="189"/>
      <c r="I103" s="189"/>
      <c r="J103" s="190">
        <f>J387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105</v>
      </c>
      <c r="E104" s="189"/>
      <c r="F104" s="189"/>
      <c r="G104" s="189"/>
      <c r="H104" s="189"/>
      <c r="I104" s="189"/>
      <c r="J104" s="190">
        <f>J395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0"/>
      <c r="C105" s="181"/>
      <c r="D105" s="182" t="s">
        <v>106</v>
      </c>
      <c r="E105" s="183"/>
      <c r="F105" s="183"/>
      <c r="G105" s="183"/>
      <c r="H105" s="183"/>
      <c r="I105" s="183"/>
      <c r="J105" s="184">
        <f>J397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6"/>
      <c r="C106" s="187"/>
      <c r="D106" s="188" t="s">
        <v>107</v>
      </c>
      <c r="E106" s="189"/>
      <c r="F106" s="189"/>
      <c r="G106" s="189"/>
      <c r="H106" s="189"/>
      <c r="I106" s="189"/>
      <c r="J106" s="190">
        <f>J398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="2" customFormat="1" ht="6.96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108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75" t="str">
        <f>E7</f>
        <v xml:space="preserve">Rekonstrukce chodníku  podél  ulice Slovenské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91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E9</f>
        <v>SO 101 - Chodník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Český Těšín</v>
      </c>
      <c r="G120" s="41"/>
      <c r="H120" s="41"/>
      <c r="I120" s="33" t="s">
        <v>22</v>
      </c>
      <c r="J120" s="80" t="str">
        <f>IF(J12="","",J12)</f>
        <v>27. 5. 2022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Město  Český Těšín</v>
      </c>
      <c r="G122" s="41"/>
      <c r="H122" s="41"/>
      <c r="I122" s="33" t="s">
        <v>30</v>
      </c>
      <c r="J122" s="37" t="str">
        <f>E21</f>
        <v>Delta Třinec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 xml:space="preserve">Martin  Pniok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192"/>
      <c r="B125" s="193"/>
      <c r="C125" s="194" t="s">
        <v>109</v>
      </c>
      <c r="D125" s="195" t="s">
        <v>61</v>
      </c>
      <c r="E125" s="195" t="s">
        <v>57</v>
      </c>
      <c r="F125" s="195" t="s">
        <v>58</v>
      </c>
      <c r="G125" s="195" t="s">
        <v>110</v>
      </c>
      <c r="H125" s="195" t="s">
        <v>111</v>
      </c>
      <c r="I125" s="195" t="s">
        <v>112</v>
      </c>
      <c r="J125" s="195" t="s">
        <v>95</v>
      </c>
      <c r="K125" s="196" t="s">
        <v>113</v>
      </c>
      <c r="L125" s="197"/>
      <c r="M125" s="101" t="s">
        <v>1</v>
      </c>
      <c r="N125" s="102" t="s">
        <v>40</v>
      </c>
      <c r="O125" s="102" t="s">
        <v>114</v>
      </c>
      <c r="P125" s="102" t="s">
        <v>115</v>
      </c>
      <c r="Q125" s="102" t="s">
        <v>116</v>
      </c>
      <c r="R125" s="102" t="s">
        <v>117</v>
      </c>
      <c r="S125" s="102" t="s">
        <v>118</v>
      </c>
      <c r="T125" s="103" t="s">
        <v>119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="2" customFormat="1" ht="22.8" customHeight="1">
      <c r="A126" s="39"/>
      <c r="B126" s="40"/>
      <c r="C126" s="108" t="s">
        <v>120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P127+P397</f>
        <v>0</v>
      </c>
      <c r="Q126" s="105"/>
      <c r="R126" s="200">
        <f>R127+R397</f>
        <v>2328.8536875099999</v>
      </c>
      <c r="S126" s="105"/>
      <c r="T126" s="201">
        <f>T127+T397</f>
        <v>1026.2079099999999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97</v>
      </c>
      <c r="BK126" s="202">
        <f>BK127+BK397</f>
        <v>0</v>
      </c>
    </row>
    <row r="127" s="12" customFormat="1" ht="25.92" customHeight="1">
      <c r="A127" s="12"/>
      <c r="B127" s="203"/>
      <c r="C127" s="204"/>
      <c r="D127" s="205" t="s">
        <v>75</v>
      </c>
      <c r="E127" s="206" t="s">
        <v>121</v>
      </c>
      <c r="F127" s="206" t="s">
        <v>122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P128+P242+P266+P323+P327+P387+P395</f>
        <v>0</v>
      </c>
      <c r="Q127" s="211"/>
      <c r="R127" s="212">
        <f>R128+R242+R266+R323+R327+R387+R395</f>
        <v>2328.5161295099997</v>
      </c>
      <c r="S127" s="211"/>
      <c r="T127" s="213">
        <f>T128+T242+T266+T323+T327+T387+T395</f>
        <v>1025.2076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123</v>
      </c>
      <c r="BK127" s="216">
        <f>BK128+BK242+BK266+BK323+BK327+BK387+BK395</f>
        <v>0</v>
      </c>
    </row>
    <row r="128" s="12" customFormat="1" ht="22.8" customHeight="1">
      <c r="A128" s="12"/>
      <c r="B128" s="203"/>
      <c r="C128" s="204"/>
      <c r="D128" s="205" t="s">
        <v>75</v>
      </c>
      <c r="E128" s="217" t="s">
        <v>84</v>
      </c>
      <c r="F128" s="217" t="s">
        <v>124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SUM(P129:P241)</f>
        <v>0</v>
      </c>
      <c r="Q128" s="211"/>
      <c r="R128" s="212">
        <f>SUM(R129:R241)</f>
        <v>1330.3857799999998</v>
      </c>
      <c r="S128" s="211"/>
      <c r="T128" s="213">
        <f>SUM(T129:T241)</f>
        <v>1021.5275999999999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123</v>
      </c>
      <c r="BK128" s="216">
        <f>SUM(BK129:BK241)</f>
        <v>0</v>
      </c>
    </row>
    <row r="129" s="2" customFormat="1" ht="24.15" customHeight="1">
      <c r="A129" s="39"/>
      <c r="B129" s="40"/>
      <c r="C129" s="219" t="s">
        <v>84</v>
      </c>
      <c r="D129" s="219" t="s">
        <v>125</v>
      </c>
      <c r="E129" s="220" t="s">
        <v>126</v>
      </c>
      <c r="F129" s="221" t="s">
        <v>127</v>
      </c>
      <c r="G129" s="222" t="s">
        <v>128</v>
      </c>
      <c r="H129" s="223">
        <v>20</v>
      </c>
      <c r="I129" s="224"/>
      <c r="J129" s="225">
        <f>ROUND(I129*H129,2)</f>
        <v>0</v>
      </c>
      <c r="K129" s="221" t="s">
        <v>129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0.63</v>
      </c>
      <c r="T129" s="229">
        <f>S129*H129</f>
        <v>12.6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130</v>
      </c>
      <c r="AT129" s="230" t="s">
        <v>125</v>
      </c>
      <c r="AU129" s="230" t="s">
        <v>86</v>
      </c>
      <c r="AY129" s="18" t="s">
        <v>123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130</v>
      </c>
      <c r="BM129" s="230" t="s">
        <v>131</v>
      </c>
    </row>
    <row r="130" s="13" customFormat="1">
      <c r="A130" s="13"/>
      <c r="B130" s="232"/>
      <c r="C130" s="233"/>
      <c r="D130" s="234" t="s">
        <v>132</v>
      </c>
      <c r="E130" s="235" t="s">
        <v>1</v>
      </c>
      <c r="F130" s="236" t="s">
        <v>133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132</v>
      </c>
      <c r="AU130" s="242" t="s">
        <v>86</v>
      </c>
      <c r="AV130" s="13" t="s">
        <v>84</v>
      </c>
      <c r="AW130" s="13" t="s">
        <v>32</v>
      </c>
      <c r="AX130" s="13" t="s">
        <v>76</v>
      </c>
      <c r="AY130" s="242" t="s">
        <v>123</v>
      </c>
    </row>
    <row r="131" s="14" customFormat="1">
      <c r="A131" s="14"/>
      <c r="B131" s="243"/>
      <c r="C131" s="244"/>
      <c r="D131" s="234" t="s">
        <v>132</v>
      </c>
      <c r="E131" s="245" t="s">
        <v>1</v>
      </c>
      <c r="F131" s="246" t="s">
        <v>134</v>
      </c>
      <c r="G131" s="244"/>
      <c r="H131" s="247">
        <v>17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132</v>
      </c>
      <c r="AU131" s="253" t="s">
        <v>86</v>
      </c>
      <c r="AV131" s="14" t="s">
        <v>86</v>
      </c>
      <c r="AW131" s="14" t="s">
        <v>32</v>
      </c>
      <c r="AX131" s="14" t="s">
        <v>76</v>
      </c>
      <c r="AY131" s="253" t="s">
        <v>123</v>
      </c>
    </row>
    <row r="132" s="13" customFormat="1">
      <c r="A132" s="13"/>
      <c r="B132" s="232"/>
      <c r="C132" s="233"/>
      <c r="D132" s="234" t="s">
        <v>132</v>
      </c>
      <c r="E132" s="235" t="s">
        <v>1</v>
      </c>
      <c r="F132" s="236" t="s">
        <v>135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132</v>
      </c>
      <c r="AU132" s="242" t="s">
        <v>86</v>
      </c>
      <c r="AV132" s="13" t="s">
        <v>84</v>
      </c>
      <c r="AW132" s="13" t="s">
        <v>32</v>
      </c>
      <c r="AX132" s="13" t="s">
        <v>76</v>
      </c>
      <c r="AY132" s="242" t="s">
        <v>123</v>
      </c>
    </row>
    <row r="133" s="14" customFormat="1">
      <c r="A133" s="14"/>
      <c r="B133" s="243"/>
      <c r="C133" s="244"/>
      <c r="D133" s="234" t="s">
        <v>132</v>
      </c>
      <c r="E133" s="245" t="s">
        <v>1</v>
      </c>
      <c r="F133" s="246" t="s">
        <v>136</v>
      </c>
      <c r="G133" s="244"/>
      <c r="H133" s="247">
        <v>3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132</v>
      </c>
      <c r="AU133" s="253" t="s">
        <v>86</v>
      </c>
      <c r="AV133" s="14" t="s">
        <v>86</v>
      </c>
      <c r="AW133" s="14" t="s">
        <v>32</v>
      </c>
      <c r="AX133" s="14" t="s">
        <v>76</v>
      </c>
      <c r="AY133" s="253" t="s">
        <v>123</v>
      </c>
    </row>
    <row r="134" s="15" customFormat="1">
      <c r="A134" s="15"/>
      <c r="B134" s="254"/>
      <c r="C134" s="255"/>
      <c r="D134" s="234" t="s">
        <v>132</v>
      </c>
      <c r="E134" s="256" t="s">
        <v>1</v>
      </c>
      <c r="F134" s="257" t="s">
        <v>137</v>
      </c>
      <c r="G134" s="255"/>
      <c r="H134" s="258">
        <v>20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132</v>
      </c>
      <c r="AU134" s="264" t="s">
        <v>86</v>
      </c>
      <c r="AV134" s="15" t="s">
        <v>130</v>
      </c>
      <c r="AW134" s="15" t="s">
        <v>32</v>
      </c>
      <c r="AX134" s="15" t="s">
        <v>84</v>
      </c>
      <c r="AY134" s="264" t="s">
        <v>123</v>
      </c>
    </row>
    <row r="135" s="2" customFormat="1" ht="24.15" customHeight="1">
      <c r="A135" s="39"/>
      <c r="B135" s="40"/>
      <c r="C135" s="219" t="s">
        <v>86</v>
      </c>
      <c r="D135" s="219" t="s">
        <v>125</v>
      </c>
      <c r="E135" s="220" t="s">
        <v>138</v>
      </c>
      <c r="F135" s="221" t="s">
        <v>139</v>
      </c>
      <c r="G135" s="222" t="s">
        <v>128</v>
      </c>
      <c r="H135" s="223">
        <v>83.299999999999997</v>
      </c>
      <c r="I135" s="224"/>
      <c r="J135" s="225">
        <f>ROUND(I135*H135,2)</f>
        <v>0</v>
      </c>
      <c r="K135" s="221" t="s">
        <v>129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0.316</v>
      </c>
      <c r="T135" s="229">
        <f>S135*H135</f>
        <v>26.322800000000001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130</v>
      </c>
      <c r="AT135" s="230" t="s">
        <v>125</v>
      </c>
      <c r="AU135" s="230" t="s">
        <v>86</v>
      </c>
      <c r="AY135" s="18" t="s">
        <v>123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130</v>
      </c>
      <c r="BM135" s="230" t="s">
        <v>140</v>
      </c>
    </row>
    <row r="136" s="13" customFormat="1">
      <c r="A136" s="13"/>
      <c r="B136" s="232"/>
      <c r="C136" s="233"/>
      <c r="D136" s="234" t="s">
        <v>132</v>
      </c>
      <c r="E136" s="235" t="s">
        <v>1</v>
      </c>
      <c r="F136" s="236" t="s">
        <v>141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132</v>
      </c>
      <c r="AU136" s="242" t="s">
        <v>86</v>
      </c>
      <c r="AV136" s="13" t="s">
        <v>84</v>
      </c>
      <c r="AW136" s="13" t="s">
        <v>32</v>
      </c>
      <c r="AX136" s="13" t="s">
        <v>76</v>
      </c>
      <c r="AY136" s="242" t="s">
        <v>123</v>
      </c>
    </row>
    <row r="137" s="14" customFormat="1">
      <c r="A137" s="14"/>
      <c r="B137" s="243"/>
      <c r="C137" s="244"/>
      <c r="D137" s="234" t="s">
        <v>132</v>
      </c>
      <c r="E137" s="245" t="s">
        <v>1</v>
      </c>
      <c r="F137" s="246" t="s">
        <v>142</v>
      </c>
      <c r="G137" s="244"/>
      <c r="H137" s="247">
        <v>75.599999999999994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132</v>
      </c>
      <c r="AU137" s="253" t="s">
        <v>86</v>
      </c>
      <c r="AV137" s="14" t="s">
        <v>86</v>
      </c>
      <c r="AW137" s="14" t="s">
        <v>32</v>
      </c>
      <c r="AX137" s="14" t="s">
        <v>76</v>
      </c>
      <c r="AY137" s="253" t="s">
        <v>123</v>
      </c>
    </row>
    <row r="138" s="13" customFormat="1">
      <c r="A138" s="13"/>
      <c r="B138" s="232"/>
      <c r="C138" s="233"/>
      <c r="D138" s="234" t="s">
        <v>132</v>
      </c>
      <c r="E138" s="235" t="s">
        <v>1</v>
      </c>
      <c r="F138" s="236" t="s">
        <v>143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132</v>
      </c>
      <c r="AU138" s="242" t="s">
        <v>86</v>
      </c>
      <c r="AV138" s="13" t="s">
        <v>84</v>
      </c>
      <c r="AW138" s="13" t="s">
        <v>32</v>
      </c>
      <c r="AX138" s="13" t="s">
        <v>76</v>
      </c>
      <c r="AY138" s="242" t="s">
        <v>123</v>
      </c>
    </row>
    <row r="139" s="14" customFormat="1">
      <c r="A139" s="14"/>
      <c r="B139" s="243"/>
      <c r="C139" s="244"/>
      <c r="D139" s="234" t="s">
        <v>132</v>
      </c>
      <c r="E139" s="245" t="s">
        <v>1</v>
      </c>
      <c r="F139" s="246" t="s">
        <v>144</v>
      </c>
      <c r="G139" s="244"/>
      <c r="H139" s="247">
        <v>7.7000000000000002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132</v>
      </c>
      <c r="AU139" s="253" t="s">
        <v>86</v>
      </c>
      <c r="AV139" s="14" t="s">
        <v>86</v>
      </c>
      <c r="AW139" s="14" t="s">
        <v>32</v>
      </c>
      <c r="AX139" s="14" t="s">
        <v>76</v>
      </c>
      <c r="AY139" s="253" t="s">
        <v>123</v>
      </c>
    </row>
    <row r="140" s="15" customFormat="1">
      <c r="A140" s="15"/>
      <c r="B140" s="254"/>
      <c r="C140" s="255"/>
      <c r="D140" s="234" t="s">
        <v>132</v>
      </c>
      <c r="E140" s="256" t="s">
        <v>1</v>
      </c>
      <c r="F140" s="257" t="s">
        <v>137</v>
      </c>
      <c r="G140" s="255"/>
      <c r="H140" s="258">
        <v>83.299999999999997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132</v>
      </c>
      <c r="AU140" s="264" t="s">
        <v>86</v>
      </c>
      <c r="AV140" s="15" t="s">
        <v>130</v>
      </c>
      <c r="AW140" s="15" t="s">
        <v>32</v>
      </c>
      <c r="AX140" s="15" t="s">
        <v>84</v>
      </c>
      <c r="AY140" s="264" t="s">
        <v>123</v>
      </c>
    </row>
    <row r="141" s="2" customFormat="1" ht="24.15" customHeight="1">
      <c r="A141" s="39"/>
      <c r="B141" s="40"/>
      <c r="C141" s="219" t="s">
        <v>145</v>
      </c>
      <c r="D141" s="219" t="s">
        <v>125</v>
      </c>
      <c r="E141" s="220" t="s">
        <v>146</v>
      </c>
      <c r="F141" s="221" t="s">
        <v>147</v>
      </c>
      <c r="G141" s="222" t="s">
        <v>128</v>
      </c>
      <c r="H141" s="223">
        <v>1518.5999999999999</v>
      </c>
      <c r="I141" s="224"/>
      <c r="J141" s="225">
        <f>ROUND(I141*H141,2)</f>
        <v>0</v>
      </c>
      <c r="K141" s="221" t="s">
        <v>129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0.32500000000000001</v>
      </c>
      <c r="T141" s="229">
        <f>S141*H141</f>
        <v>493.54499999999996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130</v>
      </c>
      <c r="AT141" s="230" t="s">
        <v>125</v>
      </c>
      <c r="AU141" s="230" t="s">
        <v>86</v>
      </c>
      <c r="AY141" s="18" t="s">
        <v>123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130</v>
      </c>
      <c r="BM141" s="230" t="s">
        <v>148</v>
      </c>
    </row>
    <row r="142" s="13" customFormat="1">
      <c r="A142" s="13"/>
      <c r="B142" s="232"/>
      <c r="C142" s="233"/>
      <c r="D142" s="234" t="s">
        <v>132</v>
      </c>
      <c r="E142" s="235" t="s">
        <v>1</v>
      </c>
      <c r="F142" s="236" t="s">
        <v>149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132</v>
      </c>
      <c r="AU142" s="242" t="s">
        <v>86</v>
      </c>
      <c r="AV142" s="13" t="s">
        <v>84</v>
      </c>
      <c r="AW142" s="13" t="s">
        <v>32</v>
      </c>
      <c r="AX142" s="13" t="s">
        <v>76</v>
      </c>
      <c r="AY142" s="242" t="s">
        <v>123</v>
      </c>
    </row>
    <row r="143" s="14" customFormat="1">
      <c r="A143" s="14"/>
      <c r="B143" s="243"/>
      <c r="C143" s="244"/>
      <c r="D143" s="234" t="s">
        <v>132</v>
      </c>
      <c r="E143" s="245" t="s">
        <v>1</v>
      </c>
      <c r="F143" s="246" t="s">
        <v>150</v>
      </c>
      <c r="G143" s="244"/>
      <c r="H143" s="247">
        <v>1518.5999999999999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132</v>
      </c>
      <c r="AU143" s="253" t="s">
        <v>86</v>
      </c>
      <c r="AV143" s="14" t="s">
        <v>86</v>
      </c>
      <c r="AW143" s="14" t="s">
        <v>32</v>
      </c>
      <c r="AX143" s="14" t="s">
        <v>84</v>
      </c>
      <c r="AY143" s="253" t="s">
        <v>123</v>
      </c>
    </row>
    <row r="144" s="2" customFormat="1" ht="24.15" customHeight="1">
      <c r="A144" s="39"/>
      <c r="B144" s="40"/>
      <c r="C144" s="219" t="s">
        <v>130</v>
      </c>
      <c r="D144" s="219" t="s">
        <v>125</v>
      </c>
      <c r="E144" s="220" t="s">
        <v>151</v>
      </c>
      <c r="F144" s="221" t="s">
        <v>152</v>
      </c>
      <c r="G144" s="222" t="s">
        <v>128</v>
      </c>
      <c r="H144" s="223">
        <v>1532.5999999999999</v>
      </c>
      <c r="I144" s="224"/>
      <c r="J144" s="225">
        <f>ROUND(I144*H144,2)</f>
        <v>0</v>
      </c>
      <c r="K144" s="221" t="s">
        <v>129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0.098000000000000004</v>
      </c>
      <c r="T144" s="229">
        <f>S144*H144</f>
        <v>150.19479999999999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130</v>
      </c>
      <c r="AT144" s="230" t="s">
        <v>125</v>
      </c>
      <c r="AU144" s="230" t="s">
        <v>86</v>
      </c>
      <c r="AY144" s="18" t="s">
        <v>123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130</v>
      </c>
      <c r="BM144" s="230" t="s">
        <v>153</v>
      </c>
    </row>
    <row r="145" s="13" customFormat="1">
      <c r="A145" s="13"/>
      <c r="B145" s="232"/>
      <c r="C145" s="233"/>
      <c r="D145" s="234" t="s">
        <v>132</v>
      </c>
      <c r="E145" s="235" t="s">
        <v>1</v>
      </c>
      <c r="F145" s="236" t="s">
        <v>149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132</v>
      </c>
      <c r="AU145" s="242" t="s">
        <v>86</v>
      </c>
      <c r="AV145" s="13" t="s">
        <v>84</v>
      </c>
      <c r="AW145" s="13" t="s">
        <v>32</v>
      </c>
      <c r="AX145" s="13" t="s">
        <v>76</v>
      </c>
      <c r="AY145" s="242" t="s">
        <v>123</v>
      </c>
    </row>
    <row r="146" s="14" customFormat="1">
      <c r="A146" s="14"/>
      <c r="B146" s="243"/>
      <c r="C146" s="244"/>
      <c r="D146" s="234" t="s">
        <v>132</v>
      </c>
      <c r="E146" s="245" t="s">
        <v>1</v>
      </c>
      <c r="F146" s="246" t="s">
        <v>154</v>
      </c>
      <c r="G146" s="244"/>
      <c r="H146" s="247">
        <v>1532.5999999999999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132</v>
      </c>
      <c r="AU146" s="253" t="s">
        <v>86</v>
      </c>
      <c r="AV146" s="14" t="s">
        <v>86</v>
      </c>
      <c r="AW146" s="14" t="s">
        <v>32</v>
      </c>
      <c r="AX146" s="14" t="s">
        <v>84</v>
      </c>
      <c r="AY146" s="253" t="s">
        <v>123</v>
      </c>
    </row>
    <row r="147" s="2" customFormat="1" ht="16.5" customHeight="1">
      <c r="A147" s="39"/>
      <c r="B147" s="40"/>
      <c r="C147" s="219" t="s">
        <v>155</v>
      </c>
      <c r="D147" s="219" t="s">
        <v>125</v>
      </c>
      <c r="E147" s="220" t="s">
        <v>156</v>
      </c>
      <c r="F147" s="221" t="s">
        <v>157</v>
      </c>
      <c r="G147" s="222" t="s">
        <v>158</v>
      </c>
      <c r="H147" s="223">
        <v>1653</v>
      </c>
      <c r="I147" s="224"/>
      <c r="J147" s="225">
        <f>ROUND(I147*H147,2)</f>
        <v>0</v>
      </c>
      <c r="K147" s="221" t="s">
        <v>129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0.20499999999999999</v>
      </c>
      <c r="T147" s="229">
        <f>S147*H147</f>
        <v>338.86499999999995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130</v>
      </c>
      <c r="AT147" s="230" t="s">
        <v>125</v>
      </c>
      <c r="AU147" s="230" t="s">
        <v>86</v>
      </c>
      <c r="AY147" s="18" t="s">
        <v>123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130</v>
      </c>
      <c r="BM147" s="230" t="s">
        <v>159</v>
      </c>
    </row>
    <row r="148" s="13" customFormat="1">
      <c r="A148" s="13"/>
      <c r="B148" s="232"/>
      <c r="C148" s="233"/>
      <c r="D148" s="234" t="s">
        <v>132</v>
      </c>
      <c r="E148" s="235" t="s">
        <v>1</v>
      </c>
      <c r="F148" s="236" t="s">
        <v>149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132</v>
      </c>
      <c r="AU148" s="242" t="s">
        <v>86</v>
      </c>
      <c r="AV148" s="13" t="s">
        <v>84</v>
      </c>
      <c r="AW148" s="13" t="s">
        <v>32</v>
      </c>
      <c r="AX148" s="13" t="s">
        <v>76</v>
      </c>
      <c r="AY148" s="242" t="s">
        <v>123</v>
      </c>
    </row>
    <row r="149" s="14" customFormat="1">
      <c r="A149" s="14"/>
      <c r="B149" s="243"/>
      <c r="C149" s="244"/>
      <c r="D149" s="234" t="s">
        <v>132</v>
      </c>
      <c r="E149" s="245" t="s">
        <v>1</v>
      </c>
      <c r="F149" s="246" t="s">
        <v>160</v>
      </c>
      <c r="G149" s="244"/>
      <c r="H149" s="247">
        <v>856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132</v>
      </c>
      <c r="AU149" s="253" t="s">
        <v>86</v>
      </c>
      <c r="AV149" s="14" t="s">
        <v>86</v>
      </c>
      <c r="AW149" s="14" t="s">
        <v>32</v>
      </c>
      <c r="AX149" s="14" t="s">
        <v>76</v>
      </c>
      <c r="AY149" s="253" t="s">
        <v>123</v>
      </c>
    </row>
    <row r="150" s="14" customFormat="1">
      <c r="A150" s="14"/>
      <c r="B150" s="243"/>
      <c r="C150" s="244"/>
      <c r="D150" s="234" t="s">
        <v>132</v>
      </c>
      <c r="E150" s="245" t="s">
        <v>1</v>
      </c>
      <c r="F150" s="246" t="s">
        <v>161</v>
      </c>
      <c r="G150" s="244"/>
      <c r="H150" s="247">
        <v>797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132</v>
      </c>
      <c r="AU150" s="253" t="s">
        <v>86</v>
      </c>
      <c r="AV150" s="14" t="s">
        <v>86</v>
      </c>
      <c r="AW150" s="14" t="s">
        <v>32</v>
      </c>
      <c r="AX150" s="14" t="s">
        <v>76</v>
      </c>
      <c r="AY150" s="253" t="s">
        <v>123</v>
      </c>
    </row>
    <row r="151" s="15" customFormat="1">
      <c r="A151" s="15"/>
      <c r="B151" s="254"/>
      <c r="C151" s="255"/>
      <c r="D151" s="234" t="s">
        <v>132</v>
      </c>
      <c r="E151" s="256" t="s">
        <v>1</v>
      </c>
      <c r="F151" s="257" t="s">
        <v>137</v>
      </c>
      <c r="G151" s="255"/>
      <c r="H151" s="258">
        <v>1653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132</v>
      </c>
      <c r="AU151" s="264" t="s">
        <v>86</v>
      </c>
      <c r="AV151" s="15" t="s">
        <v>130</v>
      </c>
      <c r="AW151" s="15" t="s">
        <v>32</v>
      </c>
      <c r="AX151" s="15" t="s">
        <v>84</v>
      </c>
      <c r="AY151" s="264" t="s">
        <v>123</v>
      </c>
    </row>
    <row r="152" s="2" customFormat="1" ht="24.15" customHeight="1">
      <c r="A152" s="39"/>
      <c r="B152" s="40"/>
      <c r="C152" s="219" t="s">
        <v>162</v>
      </c>
      <c r="D152" s="219" t="s">
        <v>125</v>
      </c>
      <c r="E152" s="220" t="s">
        <v>163</v>
      </c>
      <c r="F152" s="221" t="s">
        <v>164</v>
      </c>
      <c r="G152" s="222" t="s">
        <v>128</v>
      </c>
      <c r="H152" s="223">
        <v>442</v>
      </c>
      <c r="I152" s="224"/>
      <c r="J152" s="225">
        <f>ROUND(I152*H152,2)</f>
        <v>0</v>
      </c>
      <c r="K152" s="221" t="s">
        <v>129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130</v>
      </c>
      <c r="AT152" s="230" t="s">
        <v>125</v>
      </c>
      <c r="AU152" s="230" t="s">
        <v>86</v>
      </c>
      <c r="AY152" s="18" t="s">
        <v>123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130</v>
      </c>
      <c r="BM152" s="230" t="s">
        <v>165</v>
      </c>
    </row>
    <row r="153" s="13" customFormat="1">
      <c r="A153" s="13"/>
      <c r="B153" s="232"/>
      <c r="C153" s="233"/>
      <c r="D153" s="234" t="s">
        <v>132</v>
      </c>
      <c r="E153" s="235" t="s">
        <v>1</v>
      </c>
      <c r="F153" s="236" t="s">
        <v>166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132</v>
      </c>
      <c r="AU153" s="242" t="s">
        <v>86</v>
      </c>
      <c r="AV153" s="13" t="s">
        <v>84</v>
      </c>
      <c r="AW153" s="13" t="s">
        <v>32</v>
      </c>
      <c r="AX153" s="13" t="s">
        <v>76</v>
      </c>
      <c r="AY153" s="242" t="s">
        <v>123</v>
      </c>
    </row>
    <row r="154" s="14" customFormat="1">
      <c r="A154" s="14"/>
      <c r="B154" s="243"/>
      <c r="C154" s="244"/>
      <c r="D154" s="234" t="s">
        <v>132</v>
      </c>
      <c r="E154" s="245" t="s">
        <v>1</v>
      </c>
      <c r="F154" s="246" t="s">
        <v>167</v>
      </c>
      <c r="G154" s="244"/>
      <c r="H154" s="247">
        <v>442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132</v>
      </c>
      <c r="AU154" s="253" t="s">
        <v>86</v>
      </c>
      <c r="AV154" s="14" t="s">
        <v>86</v>
      </c>
      <c r="AW154" s="14" t="s">
        <v>32</v>
      </c>
      <c r="AX154" s="14" t="s">
        <v>84</v>
      </c>
      <c r="AY154" s="253" t="s">
        <v>123</v>
      </c>
    </row>
    <row r="155" s="2" customFormat="1" ht="33" customHeight="1">
      <c r="A155" s="39"/>
      <c r="B155" s="40"/>
      <c r="C155" s="219" t="s">
        <v>168</v>
      </c>
      <c r="D155" s="219" t="s">
        <v>125</v>
      </c>
      <c r="E155" s="220" t="s">
        <v>169</v>
      </c>
      <c r="F155" s="221" t="s">
        <v>170</v>
      </c>
      <c r="G155" s="222" t="s">
        <v>171</v>
      </c>
      <c r="H155" s="223">
        <v>300.42500000000001</v>
      </c>
      <c r="I155" s="224"/>
      <c r="J155" s="225">
        <f>ROUND(I155*H155,2)</f>
        <v>0</v>
      </c>
      <c r="K155" s="221" t="s">
        <v>129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130</v>
      </c>
      <c r="AT155" s="230" t="s">
        <v>125</v>
      </c>
      <c r="AU155" s="230" t="s">
        <v>86</v>
      </c>
      <c r="AY155" s="18" t="s">
        <v>123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130</v>
      </c>
      <c r="BM155" s="230" t="s">
        <v>172</v>
      </c>
    </row>
    <row r="156" s="13" customFormat="1">
      <c r="A156" s="13"/>
      <c r="B156" s="232"/>
      <c r="C156" s="233"/>
      <c r="D156" s="234" t="s">
        <v>132</v>
      </c>
      <c r="E156" s="235" t="s">
        <v>1</v>
      </c>
      <c r="F156" s="236" t="s">
        <v>149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132</v>
      </c>
      <c r="AU156" s="242" t="s">
        <v>86</v>
      </c>
      <c r="AV156" s="13" t="s">
        <v>84</v>
      </c>
      <c r="AW156" s="13" t="s">
        <v>32</v>
      </c>
      <c r="AX156" s="13" t="s">
        <v>76</v>
      </c>
      <c r="AY156" s="242" t="s">
        <v>123</v>
      </c>
    </row>
    <row r="157" s="14" customFormat="1">
      <c r="A157" s="14"/>
      <c r="B157" s="243"/>
      <c r="C157" s="244"/>
      <c r="D157" s="234" t="s">
        <v>132</v>
      </c>
      <c r="E157" s="245" t="s">
        <v>1</v>
      </c>
      <c r="F157" s="246" t="s">
        <v>173</v>
      </c>
      <c r="G157" s="244"/>
      <c r="H157" s="247">
        <v>300.42500000000001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132</v>
      </c>
      <c r="AU157" s="253" t="s">
        <v>86</v>
      </c>
      <c r="AV157" s="14" t="s">
        <v>86</v>
      </c>
      <c r="AW157" s="14" t="s">
        <v>32</v>
      </c>
      <c r="AX157" s="14" t="s">
        <v>84</v>
      </c>
      <c r="AY157" s="253" t="s">
        <v>123</v>
      </c>
    </row>
    <row r="158" s="2" customFormat="1" ht="33" customHeight="1">
      <c r="A158" s="39"/>
      <c r="B158" s="40"/>
      <c r="C158" s="219" t="s">
        <v>174</v>
      </c>
      <c r="D158" s="219" t="s">
        <v>125</v>
      </c>
      <c r="E158" s="220" t="s">
        <v>175</v>
      </c>
      <c r="F158" s="221" t="s">
        <v>176</v>
      </c>
      <c r="G158" s="222" t="s">
        <v>171</v>
      </c>
      <c r="H158" s="223">
        <v>300.42500000000001</v>
      </c>
      <c r="I158" s="224"/>
      <c r="J158" s="225">
        <f>ROUND(I158*H158,2)</f>
        <v>0</v>
      </c>
      <c r="K158" s="221" t="s">
        <v>129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130</v>
      </c>
      <c r="AT158" s="230" t="s">
        <v>125</v>
      </c>
      <c r="AU158" s="230" t="s">
        <v>86</v>
      </c>
      <c r="AY158" s="18" t="s">
        <v>123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130</v>
      </c>
      <c r="BM158" s="230" t="s">
        <v>177</v>
      </c>
    </row>
    <row r="159" s="13" customFormat="1">
      <c r="A159" s="13"/>
      <c r="B159" s="232"/>
      <c r="C159" s="233"/>
      <c r="D159" s="234" t="s">
        <v>132</v>
      </c>
      <c r="E159" s="235" t="s">
        <v>1</v>
      </c>
      <c r="F159" s="236" t="s">
        <v>149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132</v>
      </c>
      <c r="AU159" s="242" t="s">
        <v>86</v>
      </c>
      <c r="AV159" s="13" t="s">
        <v>84</v>
      </c>
      <c r="AW159" s="13" t="s">
        <v>32</v>
      </c>
      <c r="AX159" s="13" t="s">
        <v>76</v>
      </c>
      <c r="AY159" s="242" t="s">
        <v>123</v>
      </c>
    </row>
    <row r="160" s="14" customFormat="1">
      <c r="A160" s="14"/>
      <c r="B160" s="243"/>
      <c r="C160" s="244"/>
      <c r="D160" s="234" t="s">
        <v>132</v>
      </c>
      <c r="E160" s="245" t="s">
        <v>1</v>
      </c>
      <c r="F160" s="246" t="s">
        <v>173</v>
      </c>
      <c r="G160" s="244"/>
      <c r="H160" s="247">
        <v>300.42500000000001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132</v>
      </c>
      <c r="AU160" s="253" t="s">
        <v>86</v>
      </c>
      <c r="AV160" s="14" t="s">
        <v>86</v>
      </c>
      <c r="AW160" s="14" t="s">
        <v>32</v>
      </c>
      <c r="AX160" s="14" t="s">
        <v>84</v>
      </c>
      <c r="AY160" s="253" t="s">
        <v>123</v>
      </c>
    </row>
    <row r="161" s="2" customFormat="1" ht="24.15" customHeight="1">
      <c r="A161" s="39"/>
      <c r="B161" s="40"/>
      <c r="C161" s="219" t="s">
        <v>178</v>
      </c>
      <c r="D161" s="219" t="s">
        <v>125</v>
      </c>
      <c r="E161" s="220" t="s">
        <v>179</v>
      </c>
      <c r="F161" s="221" t="s">
        <v>180</v>
      </c>
      <c r="G161" s="222" t="s">
        <v>158</v>
      </c>
      <c r="H161" s="223">
        <v>18.300000000000001</v>
      </c>
      <c r="I161" s="224"/>
      <c r="J161" s="225">
        <f>ROUND(I161*H161,2)</f>
        <v>0</v>
      </c>
      <c r="K161" s="221" t="s">
        <v>129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130</v>
      </c>
      <c r="AT161" s="230" t="s">
        <v>125</v>
      </c>
      <c r="AU161" s="230" t="s">
        <v>86</v>
      </c>
      <c r="AY161" s="18" t="s">
        <v>123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130</v>
      </c>
      <c r="BM161" s="230" t="s">
        <v>181</v>
      </c>
    </row>
    <row r="162" s="13" customFormat="1">
      <c r="A162" s="13"/>
      <c r="B162" s="232"/>
      <c r="C162" s="233"/>
      <c r="D162" s="234" t="s">
        <v>132</v>
      </c>
      <c r="E162" s="235" t="s">
        <v>1</v>
      </c>
      <c r="F162" s="236" t="s">
        <v>182</v>
      </c>
      <c r="G162" s="233"/>
      <c r="H162" s="235" t="s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132</v>
      </c>
      <c r="AU162" s="242" t="s">
        <v>86</v>
      </c>
      <c r="AV162" s="13" t="s">
        <v>84</v>
      </c>
      <c r="AW162" s="13" t="s">
        <v>32</v>
      </c>
      <c r="AX162" s="13" t="s">
        <v>76</v>
      </c>
      <c r="AY162" s="242" t="s">
        <v>123</v>
      </c>
    </row>
    <row r="163" s="14" customFormat="1">
      <c r="A163" s="14"/>
      <c r="B163" s="243"/>
      <c r="C163" s="244"/>
      <c r="D163" s="234" t="s">
        <v>132</v>
      </c>
      <c r="E163" s="245" t="s">
        <v>1</v>
      </c>
      <c r="F163" s="246" t="s">
        <v>183</v>
      </c>
      <c r="G163" s="244"/>
      <c r="H163" s="247">
        <v>14.4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132</v>
      </c>
      <c r="AU163" s="253" t="s">
        <v>86</v>
      </c>
      <c r="AV163" s="14" t="s">
        <v>86</v>
      </c>
      <c r="AW163" s="14" t="s">
        <v>32</v>
      </c>
      <c r="AX163" s="14" t="s">
        <v>76</v>
      </c>
      <c r="AY163" s="253" t="s">
        <v>123</v>
      </c>
    </row>
    <row r="164" s="13" customFormat="1">
      <c r="A164" s="13"/>
      <c r="B164" s="232"/>
      <c r="C164" s="233"/>
      <c r="D164" s="234" t="s">
        <v>132</v>
      </c>
      <c r="E164" s="235" t="s">
        <v>1</v>
      </c>
      <c r="F164" s="236" t="s">
        <v>184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132</v>
      </c>
      <c r="AU164" s="242" t="s">
        <v>86</v>
      </c>
      <c r="AV164" s="13" t="s">
        <v>84</v>
      </c>
      <c r="AW164" s="13" t="s">
        <v>32</v>
      </c>
      <c r="AX164" s="13" t="s">
        <v>76</v>
      </c>
      <c r="AY164" s="242" t="s">
        <v>123</v>
      </c>
    </row>
    <row r="165" s="14" customFormat="1">
      <c r="A165" s="14"/>
      <c r="B165" s="243"/>
      <c r="C165" s="244"/>
      <c r="D165" s="234" t="s">
        <v>132</v>
      </c>
      <c r="E165" s="245" t="s">
        <v>1</v>
      </c>
      <c r="F165" s="246" t="s">
        <v>185</v>
      </c>
      <c r="G165" s="244"/>
      <c r="H165" s="247">
        <v>3.8999999999999999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132</v>
      </c>
      <c r="AU165" s="253" t="s">
        <v>86</v>
      </c>
      <c r="AV165" s="14" t="s">
        <v>86</v>
      </c>
      <c r="AW165" s="14" t="s">
        <v>32</v>
      </c>
      <c r="AX165" s="14" t="s">
        <v>76</v>
      </c>
      <c r="AY165" s="253" t="s">
        <v>123</v>
      </c>
    </row>
    <row r="166" s="15" customFormat="1">
      <c r="A166" s="15"/>
      <c r="B166" s="254"/>
      <c r="C166" s="255"/>
      <c r="D166" s="234" t="s">
        <v>132</v>
      </c>
      <c r="E166" s="256" t="s">
        <v>1</v>
      </c>
      <c r="F166" s="257" t="s">
        <v>137</v>
      </c>
      <c r="G166" s="255"/>
      <c r="H166" s="258">
        <v>18.300000000000001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132</v>
      </c>
      <c r="AU166" s="264" t="s">
        <v>86</v>
      </c>
      <c r="AV166" s="15" t="s">
        <v>130</v>
      </c>
      <c r="AW166" s="15" t="s">
        <v>32</v>
      </c>
      <c r="AX166" s="15" t="s">
        <v>84</v>
      </c>
      <c r="AY166" s="264" t="s">
        <v>123</v>
      </c>
    </row>
    <row r="167" s="2" customFormat="1" ht="24.15" customHeight="1">
      <c r="A167" s="39"/>
      <c r="B167" s="40"/>
      <c r="C167" s="219" t="s">
        <v>186</v>
      </c>
      <c r="D167" s="219" t="s">
        <v>125</v>
      </c>
      <c r="E167" s="220" t="s">
        <v>187</v>
      </c>
      <c r="F167" s="221" t="s">
        <v>188</v>
      </c>
      <c r="G167" s="222" t="s">
        <v>171</v>
      </c>
      <c r="H167" s="223">
        <v>6.6299999999999999</v>
      </c>
      <c r="I167" s="224"/>
      <c r="J167" s="225">
        <f>ROUND(I167*H167,2)</f>
        <v>0</v>
      </c>
      <c r="K167" s="221" t="s">
        <v>129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130</v>
      </c>
      <c r="AT167" s="230" t="s">
        <v>125</v>
      </c>
      <c r="AU167" s="230" t="s">
        <v>86</v>
      </c>
      <c r="AY167" s="18" t="s">
        <v>123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130</v>
      </c>
      <c r="BM167" s="230" t="s">
        <v>189</v>
      </c>
    </row>
    <row r="168" s="13" customFormat="1">
      <c r="A168" s="13"/>
      <c r="B168" s="232"/>
      <c r="C168" s="233"/>
      <c r="D168" s="234" t="s">
        <v>132</v>
      </c>
      <c r="E168" s="235" t="s">
        <v>1</v>
      </c>
      <c r="F168" s="236" t="s">
        <v>190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132</v>
      </c>
      <c r="AU168" s="242" t="s">
        <v>86</v>
      </c>
      <c r="AV168" s="13" t="s">
        <v>84</v>
      </c>
      <c r="AW168" s="13" t="s">
        <v>32</v>
      </c>
      <c r="AX168" s="13" t="s">
        <v>76</v>
      </c>
      <c r="AY168" s="242" t="s">
        <v>123</v>
      </c>
    </row>
    <row r="169" s="14" customFormat="1">
      <c r="A169" s="14"/>
      <c r="B169" s="243"/>
      <c r="C169" s="244"/>
      <c r="D169" s="234" t="s">
        <v>132</v>
      </c>
      <c r="E169" s="245" t="s">
        <v>1</v>
      </c>
      <c r="F169" s="246" t="s">
        <v>191</v>
      </c>
      <c r="G169" s="244"/>
      <c r="H169" s="247">
        <v>6.6299999999999999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132</v>
      </c>
      <c r="AU169" s="253" t="s">
        <v>86</v>
      </c>
      <c r="AV169" s="14" t="s">
        <v>86</v>
      </c>
      <c r="AW169" s="14" t="s">
        <v>32</v>
      </c>
      <c r="AX169" s="14" t="s">
        <v>84</v>
      </c>
      <c r="AY169" s="253" t="s">
        <v>123</v>
      </c>
    </row>
    <row r="170" s="2" customFormat="1" ht="37.8" customHeight="1">
      <c r="A170" s="39"/>
      <c r="B170" s="40"/>
      <c r="C170" s="219" t="s">
        <v>192</v>
      </c>
      <c r="D170" s="219" t="s">
        <v>125</v>
      </c>
      <c r="E170" s="220" t="s">
        <v>193</v>
      </c>
      <c r="F170" s="221" t="s">
        <v>194</v>
      </c>
      <c r="G170" s="222" t="s">
        <v>171</v>
      </c>
      <c r="H170" s="223">
        <v>784.37</v>
      </c>
      <c r="I170" s="224"/>
      <c r="J170" s="225">
        <f>ROUND(I170*H170,2)</f>
        <v>0</v>
      </c>
      <c r="K170" s="221" t="s">
        <v>129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130</v>
      </c>
      <c r="AT170" s="230" t="s">
        <v>125</v>
      </c>
      <c r="AU170" s="230" t="s">
        <v>86</v>
      </c>
      <c r="AY170" s="18" t="s">
        <v>123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130</v>
      </c>
      <c r="BM170" s="230" t="s">
        <v>195</v>
      </c>
    </row>
    <row r="171" s="13" customFormat="1">
      <c r="A171" s="13"/>
      <c r="B171" s="232"/>
      <c r="C171" s="233"/>
      <c r="D171" s="234" t="s">
        <v>132</v>
      </c>
      <c r="E171" s="235" t="s">
        <v>1</v>
      </c>
      <c r="F171" s="236" t="s">
        <v>196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132</v>
      </c>
      <c r="AU171" s="242" t="s">
        <v>86</v>
      </c>
      <c r="AV171" s="13" t="s">
        <v>84</v>
      </c>
      <c r="AW171" s="13" t="s">
        <v>32</v>
      </c>
      <c r="AX171" s="13" t="s">
        <v>76</v>
      </c>
      <c r="AY171" s="242" t="s">
        <v>123</v>
      </c>
    </row>
    <row r="172" s="14" customFormat="1">
      <c r="A172" s="14"/>
      <c r="B172" s="243"/>
      <c r="C172" s="244"/>
      <c r="D172" s="234" t="s">
        <v>132</v>
      </c>
      <c r="E172" s="245" t="s">
        <v>1</v>
      </c>
      <c r="F172" s="246" t="s">
        <v>197</v>
      </c>
      <c r="G172" s="244"/>
      <c r="H172" s="247">
        <v>66.299999999999997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132</v>
      </c>
      <c r="AU172" s="253" t="s">
        <v>86</v>
      </c>
      <c r="AV172" s="14" t="s">
        <v>86</v>
      </c>
      <c r="AW172" s="14" t="s">
        <v>32</v>
      </c>
      <c r="AX172" s="14" t="s">
        <v>76</v>
      </c>
      <c r="AY172" s="253" t="s">
        <v>123</v>
      </c>
    </row>
    <row r="173" s="13" customFormat="1">
      <c r="A173" s="13"/>
      <c r="B173" s="232"/>
      <c r="C173" s="233"/>
      <c r="D173" s="234" t="s">
        <v>132</v>
      </c>
      <c r="E173" s="235" t="s">
        <v>1</v>
      </c>
      <c r="F173" s="236" t="s">
        <v>198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132</v>
      </c>
      <c r="AU173" s="242" t="s">
        <v>86</v>
      </c>
      <c r="AV173" s="13" t="s">
        <v>84</v>
      </c>
      <c r="AW173" s="13" t="s">
        <v>32</v>
      </c>
      <c r="AX173" s="13" t="s">
        <v>76</v>
      </c>
      <c r="AY173" s="242" t="s">
        <v>123</v>
      </c>
    </row>
    <row r="174" s="14" customFormat="1">
      <c r="A174" s="14"/>
      <c r="B174" s="243"/>
      <c r="C174" s="244"/>
      <c r="D174" s="234" t="s">
        <v>132</v>
      </c>
      <c r="E174" s="245" t="s">
        <v>1</v>
      </c>
      <c r="F174" s="246" t="s">
        <v>199</v>
      </c>
      <c r="G174" s="244"/>
      <c r="H174" s="247">
        <v>44.200000000000003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132</v>
      </c>
      <c r="AU174" s="253" t="s">
        <v>86</v>
      </c>
      <c r="AV174" s="14" t="s">
        <v>86</v>
      </c>
      <c r="AW174" s="14" t="s">
        <v>32</v>
      </c>
      <c r="AX174" s="14" t="s">
        <v>76</v>
      </c>
      <c r="AY174" s="253" t="s">
        <v>123</v>
      </c>
    </row>
    <row r="175" s="13" customFormat="1">
      <c r="A175" s="13"/>
      <c r="B175" s="232"/>
      <c r="C175" s="233"/>
      <c r="D175" s="234" t="s">
        <v>132</v>
      </c>
      <c r="E175" s="235" t="s">
        <v>1</v>
      </c>
      <c r="F175" s="236" t="s">
        <v>200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132</v>
      </c>
      <c r="AU175" s="242" t="s">
        <v>86</v>
      </c>
      <c r="AV175" s="13" t="s">
        <v>84</v>
      </c>
      <c r="AW175" s="13" t="s">
        <v>32</v>
      </c>
      <c r="AX175" s="13" t="s">
        <v>76</v>
      </c>
      <c r="AY175" s="242" t="s">
        <v>123</v>
      </c>
    </row>
    <row r="176" s="14" customFormat="1">
      <c r="A176" s="14"/>
      <c r="B176" s="243"/>
      <c r="C176" s="244"/>
      <c r="D176" s="234" t="s">
        <v>132</v>
      </c>
      <c r="E176" s="245" t="s">
        <v>1</v>
      </c>
      <c r="F176" s="246" t="s">
        <v>201</v>
      </c>
      <c r="G176" s="244"/>
      <c r="H176" s="247">
        <v>600.85000000000002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132</v>
      </c>
      <c r="AU176" s="253" t="s">
        <v>86</v>
      </c>
      <c r="AV176" s="14" t="s">
        <v>86</v>
      </c>
      <c r="AW176" s="14" t="s">
        <v>32</v>
      </c>
      <c r="AX176" s="14" t="s">
        <v>76</v>
      </c>
      <c r="AY176" s="253" t="s">
        <v>123</v>
      </c>
    </row>
    <row r="177" s="13" customFormat="1">
      <c r="A177" s="13"/>
      <c r="B177" s="232"/>
      <c r="C177" s="233"/>
      <c r="D177" s="234" t="s">
        <v>132</v>
      </c>
      <c r="E177" s="235" t="s">
        <v>1</v>
      </c>
      <c r="F177" s="236" t="s">
        <v>202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132</v>
      </c>
      <c r="AU177" s="242" t="s">
        <v>86</v>
      </c>
      <c r="AV177" s="13" t="s">
        <v>84</v>
      </c>
      <c r="AW177" s="13" t="s">
        <v>32</v>
      </c>
      <c r="AX177" s="13" t="s">
        <v>76</v>
      </c>
      <c r="AY177" s="242" t="s">
        <v>123</v>
      </c>
    </row>
    <row r="178" s="14" customFormat="1">
      <c r="A178" s="14"/>
      <c r="B178" s="243"/>
      <c r="C178" s="244"/>
      <c r="D178" s="234" t="s">
        <v>132</v>
      </c>
      <c r="E178" s="245" t="s">
        <v>1</v>
      </c>
      <c r="F178" s="246" t="s">
        <v>203</v>
      </c>
      <c r="G178" s="244"/>
      <c r="H178" s="247">
        <v>66.390000000000001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132</v>
      </c>
      <c r="AU178" s="253" t="s">
        <v>86</v>
      </c>
      <c r="AV178" s="14" t="s">
        <v>86</v>
      </c>
      <c r="AW178" s="14" t="s">
        <v>32</v>
      </c>
      <c r="AX178" s="14" t="s">
        <v>76</v>
      </c>
      <c r="AY178" s="253" t="s">
        <v>123</v>
      </c>
    </row>
    <row r="179" s="13" customFormat="1">
      <c r="A179" s="13"/>
      <c r="B179" s="232"/>
      <c r="C179" s="233"/>
      <c r="D179" s="234" t="s">
        <v>132</v>
      </c>
      <c r="E179" s="235" t="s">
        <v>1</v>
      </c>
      <c r="F179" s="236" t="s">
        <v>190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132</v>
      </c>
      <c r="AU179" s="242" t="s">
        <v>86</v>
      </c>
      <c r="AV179" s="13" t="s">
        <v>84</v>
      </c>
      <c r="AW179" s="13" t="s">
        <v>32</v>
      </c>
      <c r="AX179" s="13" t="s">
        <v>76</v>
      </c>
      <c r="AY179" s="242" t="s">
        <v>123</v>
      </c>
    </row>
    <row r="180" s="14" customFormat="1">
      <c r="A180" s="14"/>
      <c r="B180" s="243"/>
      <c r="C180" s="244"/>
      <c r="D180" s="234" t="s">
        <v>132</v>
      </c>
      <c r="E180" s="245" t="s">
        <v>1</v>
      </c>
      <c r="F180" s="246" t="s">
        <v>191</v>
      </c>
      <c r="G180" s="244"/>
      <c r="H180" s="247">
        <v>6.6299999999999999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132</v>
      </c>
      <c r="AU180" s="253" t="s">
        <v>86</v>
      </c>
      <c r="AV180" s="14" t="s">
        <v>86</v>
      </c>
      <c r="AW180" s="14" t="s">
        <v>32</v>
      </c>
      <c r="AX180" s="14" t="s">
        <v>76</v>
      </c>
      <c r="AY180" s="253" t="s">
        <v>123</v>
      </c>
    </row>
    <row r="181" s="15" customFormat="1">
      <c r="A181" s="15"/>
      <c r="B181" s="254"/>
      <c r="C181" s="255"/>
      <c r="D181" s="234" t="s">
        <v>132</v>
      </c>
      <c r="E181" s="256" t="s">
        <v>1</v>
      </c>
      <c r="F181" s="257" t="s">
        <v>137</v>
      </c>
      <c r="G181" s="255"/>
      <c r="H181" s="258">
        <v>784.37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132</v>
      </c>
      <c r="AU181" s="264" t="s">
        <v>86</v>
      </c>
      <c r="AV181" s="15" t="s">
        <v>130</v>
      </c>
      <c r="AW181" s="15" t="s">
        <v>32</v>
      </c>
      <c r="AX181" s="15" t="s">
        <v>84</v>
      </c>
      <c r="AY181" s="264" t="s">
        <v>123</v>
      </c>
    </row>
    <row r="182" s="2" customFormat="1" ht="24.15" customHeight="1">
      <c r="A182" s="39"/>
      <c r="B182" s="40"/>
      <c r="C182" s="219" t="s">
        <v>204</v>
      </c>
      <c r="D182" s="219" t="s">
        <v>125</v>
      </c>
      <c r="E182" s="220" t="s">
        <v>205</v>
      </c>
      <c r="F182" s="221" t="s">
        <v>206</v>
      </c>
      <c r="G182" s="222" t="s">
        <v>171</v>
      </c>
      <c r="H182" s="223">
        <v>183.52000000000001</v>
      </c>
      <c r="I182" s="224"/>
      <c r="J182" s="225">
        <f>ROUND(I182*H182,2)</f>
        <v>0</v>
      </c>
      <c r="K182" s="221" t="s">
        <v>129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130</v>
      </c>
      <c r="AT182" s="230" t="s">
        <v>125</v>
      </c>
      <c r="AU182" s="230" t="s">
        <v>86</v>
      </c>
      <c r="AY182" s="18" t="s">
        <v>123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130</v>
      </c>
      <c r="BM182" s="230" t="s">
        <v>207</v>
      </c>
    </row>
    <row r="183" s="13" customFormat="1">
      <c r="A183" s="13"/>
      <c r="B183" s="232"/>
      <c r="C183" s="233"/>
      <c r="D183" s="234" t="s">
        <v>132</v>
      </c>
      <c r="E183" s="235" t="s">
        <v>1</v>
      </c>
      <c r="F183" s="236" t="s">
        <v>196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132</v>
      </c>
      <c r="AU183" s="242" t="s">
        <v>86</v>
      </c>
      <c r="AV183" s="13" t="s">
        <v>84</v>
      </c>
      <c r="AW183" s="13" t="s">
        <v>32</v>
      </c>
      <c r="AX183" s="13" t="s">
        <v>76</v>
      </c>
      <c r="AY183" s="242" t="s">
        <v>123</v>
      </c>
    </row>
    <row r="184" s="14" customFormat="1">
      <c r="A184" s="14"/>
      <c r="B184" s="243"/>
      <c r="C184" s="244"/>
      <c r="D184" s="234" t="s">
        <v>132</v>
      </c>
      <c r="E184" s="245" t="s">
        <v>1</v>
      </c>
      <c r="F184" s="246" t="s">
        <v>197</v>
      </c>
      <c r="G184" s="244"/>
      <c r="H184" s="247">
        <v>66.299999999999997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132</v>
      </c>
      <c r="AU184" s="253" t="s">
        <v>86</v>
      </c>
      <c r="AV184" s="14" t="s">
        <v>86</v>
      </c>
      <c r="AW184" s="14" t="s">
        <v>32</v>
      </c>
      <c r="AX184" s="14" t="s">
        <v>76</v>
      </c>
      <c r="AY184" s="253" t="s">
        <v>123</v>
      </c>
    </row>
    <row r="185" s="13" customFormat="1">
      <c r="A185" s="13"/>
      <c r="B185" s="232"/>
      <c r="C185" s="233"/>
      <c r="D185" s="234" t="s">
        <v>132</v>
      </c>
      <c r="E185" s="235" t="s">
        <v>1</v>
      </c>
      <c r="F185" s="236" t="s">
        <v>198</v>
      </c>
      <c r="G185" s="233"/>
      <c r="H185" s="235" t="s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132</v>
      </c>
      <c r="AU185" s="242" t="s">
        <v>86</v>
      </c>
      <c r="AV185" s="13" t="s">
        <v>84</v>
      </c>
      <c r="AW185" s="13" t="s">
        <v>32</v>
      </c>
      <c r="AX185" s="13" t="s">
        <v>76</v>
      </c>
      <c r="AY185" s="242" t="s">
        <v>123</v>
      </c>
    </row>
    <row r="186" s="14" customFormat="1">
      <c r="A186" s="14"/>
      <c r="B186" s="243"/>
      <c r="C186" s="244"/>
      <c r="D186" s="234" t="s">
        <v>132</v>
      </c>
      <c r="E186" s="245" t="s">
        <v>1</v>
      </c>
      <c r="F186" s="246" t="s">
        <v>199</v>
      </c>
      <c r="G186" s="244"/>
      <c r="H186" s="247">
        <v>44.200000000000003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132</v>
      </c>
      <c r="AU186" s="253" t="s">
        <v>86</v>
      </c>
      <c r="AV186" s="14" t="s">
        <v>86</v>
      </c>
      <c r="AW186" s="14" t="s">
        <v>32</v>
      </c>
      <c r="AX186" s="14" t="s">
        <v>76</v>
      </c>
      <c r="AY186" s="253" t="s">
        <v>123</v>
      </c>
    </row>
    <row r="187" s="13" customFormat="1">
      <c r="A187" s="13"/>
      <c r="B187" s="232"/>
      <c r="C187" s="233"/>
      <c r="D187" s="234" t="s">
        <v>132</v>
      </c>
      <c r="E187" s="235" t="s">
        <v>1</v>
      </c>
      <c r="F187" s="236" t="s">
        <v>202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132</v>
      </c>
      <c r="AU187" s="242" t="s">
        <v>86</v>
      </c>
      <c r="AV187" s="13" t="s">
        <v>84</v>
      </c>
      <c r="AW187" s="13" t="s">
        <v>32</v>
      </c>
      <c r="AX187" s="13" t="s">
        <v>76</v>
      </c>
      <c r="AY187" s="242" t="s">
        <v>123</v>
      </c>
    </row>
    <row r="188" s="14" customFormat="1">
      <c r="A188" s="14"/>
      <c r="B188" s="243"/>
      <c r="C188" s="244"/>
      <c r="D188" s="234" t="s">
        <v>132</v>
      </c>
      <c r="E188" s="245" t="s">
        <v>1</v>
      </c>
      <c r="F188" s="246" t="s">
        <v>203</v>
      </c>
      <c r="G188" s="244"/>
      <c r="H188" s="247">
        <v>66.390000000000001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132</v>
      </c>
      <c r="AU188" s="253" t="s">
        <v>86</v>
      </c>
      <c r="AV188" s="14" t="s">
        <v>86</v>
      </c>
      <c r="AW188" s="14" t="s">
        <v>32</v>
      </c>
      <c r="AX188" s="14" t="s">
        <v>76</v>
      </c>
      <c r="AY188" s="253" t="s">
        <v>123</v>
      </c>
    </row>
    <row r="189" s="13" customFormat="1">
      <c r="A189" s="13"/>
      <c r="B189" s="232"/>
      <c r="C189" s="233"/>
      <c r="D189" s="234" t="s">
        <v>132</v>
      </c>
      <c r="E189" s="235" t="s">
        <v>1</v>
      </c>
      <c r="F189" s="236" t="s">
        <v>190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132</v>
      </c>
      <c r="AU189" s="242" t="s">
        <v>86</v>
      </c>
      <c r="AV189" s="13" t="s">
        <v>84</v>
      </c>
      <c r="AW189" s="13" t="s">
        <v>32</v>
      </c>
      <c r="AX189" s="13" t="s">
        <v>76</v>
      </c>
      <c r="AY189" s="242" t="s">
        <v>123</v>
      </c>
    </row>
    <row r="190" s="14" customFormat="1">
      <c r="A190" s="14"/>
      <c r="B190" s="243"/>
      <c r="C190" s="244"/>
      <c r="D190" s="234" t="s">
        <v>132</v>
      </c>
      <c r="E190" s="245" t="s">
        <v>1</v>
      </c>
      <c r="F190" s="246" t="s">
        <v>191</v>
      </c>
      <c r="G190" s="244"/>
      <c r="H190" s="247">
        <v>6.6299999999999999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132</v>
      </c>
      <c r="AU190" s="253" t="s">
        <v>86</v>
      </c>
      <c r="AV190" s="14" t="s">
        <v>86</v>
      </c>
      <c r="AW190" s="14" t="s">
        <v>32</v>
      </c>
      <c r="AX190" s="14" t="s">
        <v>76</v>
      </c>
      <c r="AY190" s="253" t="s">
        <v>123</v>
      </c>
    </row>
    <row r="191" s="15" customFormat="1">
      <c r="A191" s="15"/>
      <c r="B191" s="254"/>
      <c r="C191" s="255"/>
      <c r="D191" s="234" t="s">
        <v>132</v>
      </c>
      <c r="E191" s="256" t="s">
        <v>1</v>
      </c>
      <c r="F191" s="257" t="s">
        <v>137</v>
      </c>
      <c r="G191" s="255"/>
      <c r="H191" s="258">
        <v>183.51999999999998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132</v>
      </c>
      <c r="AU191" s="264" t="s">
        <v>86</v>
      </c>
      <c r="AV191" s="15" t="s">
        <v>130</v>
      </c>
      <c r="AW191" s="15" t="s">
        <v>32</v>
      </c>
      <c r="AX191" s="15" t="s">
        <v>84</v>
      </c>
      <c r="AY191" s="264" t="s">
        <v>123</v>
      </c>
    </row>
    <row r="192" s="2" customFormat="1" ht="24.15" customHeight="1">
      <c r="A192" s="39"/>
      <c r="B192" s="40"/>
      <c r="C192" s="219" t="s">
        <v>208</v>
      </c>
      <c r="D192" s="219" t="s">
        <v>125</v>
      </c>
      <c r="E192" s="220" t="s">
        <v>209</v>
      </c>
      <c r="F192" s="221" t="s">
        <v>210</v>
      </c>
      <c r="G192" s="222" t="s">
        <v>171</v>
      </c>
      <c r="H192" s="223">
        <v>487.72000000000003</v>
      </c>
      <c r="I192" s="224"/>
      <c r="J192" s="225">
        <f>ROUND(I192*H192,2)</f>
        <v>0</v>
      </c>
      <c r="K192" s="221" t="s">
        <v>129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130</v>
      </c>
      <c r="AT192" s="230" t="s">
        <v>125</v>
      </c>
      <c r="AU192" s="230" t="s">
        <v>86</v>
      </c>
      <c r="AY192" s="18" t="s">
        <v>123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130</v>
      </c>
      <c r="BM192" s="230" t="s">
        <v>211</v>
      </c>
    </row>
    <row r="193" s="13" customFormat="1">
      <c r="A193" s="13"/>
      <c r="B193" s="232"/>
      <c r="C193" s="233"/>
      <c r="D193" s="234" t="s">
        <v>132</v>
      </c>
      <c r="E193" s="235" t="s">
        <v>1</v>
      </c>
      <c r="F193" s="236" t="s">
        <v>212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132</v>
      </c>
      <c r="AU193" s="242" t="s">
        <v>86</v>
      </c>
      <c r="AV193" s="13" t="s">
        <v>84</v>
      </c>
      <c r="AW193" s="13" t="s">
        <v>32</v>
      </c>
      <c r="AX193" s="13" t="s">
        <v>76</v>
      </c>
      <c r="AY193" s="242" t="s">
        <v>123</v>
      </c>
    </row>
    <row r="194" s="13" customFormat="1">
      <c r="A194" s="13"/>
      <c r="B194" s="232"/>
      <c r="C194" s="233"/>
      <c r="D194" s="234" t="s">
        <v>132</v>
      </c>
      <c r="E194" s="235" t="s">
        <v>1</v>
      </c>
      <c r="F194" s="236" t="s">
        <v>213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132</v>
      </c>
      <c r="AU194" s="242" t="s">
        <v>86</v>
      </c>
      <c r="AV194" s="13" t="s">
        <v>84</v>
      </c>
      <c r="AW194" s="13" t="s">
        <v>32</v>
      </c>
      <c r="AX194" s="13" t="s">
        <v>76</v>
      </c>
      <c r="AY194" s="242" t="s">
        <v>123</v>
      </c>
    </row>
    <row r="195" s="14" customFormat="1">
      <c r="A195" s="14"/>
      <c r="B195" s="243"/>
      <c r="C195" s="244"/>
      <c r="D195" s="234" t="s">
        <v>132</v>
      </c>
      <c r="E195" s="245" t="s">
        <v>1</v>
      </c>
      <c r="F195" s="246" t="s">
        <v>214</v>
      </c>
      <c r="G195" s="244"/>
      <c r="H195" s="247">
        <v>487.72000000000003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132</v>
      </c>
      <c r="AU195" s="253" t="s">
        <v>86</v>
      </c>
      <c r="AV195" s="14" t="s">
        <v>86</v>
      </c>
      <c r="AW195" s="14" t="s">
        <v>32</v>
      </c>
      <c r="AX195" s="14" t="s">
        <v>84</v>
      </c>
      <c r="AY195" s="253" t="s">
        <v>123</v>
      </c>
    </row>
    <row r="196" s="2" customFormat="1" ht="16.5" customHeight="1">
      <c r="A196" s="39"/>
      <c r="B196" s="40"/>
      <c r="C196" s="265" t="s">
        <v>215</v>
      </c>
      <c r="D196" s="265" t="s">
        <v>216</v>
      </c>
      <c r="E196" s="266" t="s">
        <v>217</v>
      </c>
      <c r="F196" s="267" t="s">
        <v>218</v>
      </c>
      <c r="G196" s="268" t="s">
        <v>219</v>
      </c>
      <c r="H196" s="269">
        <v>975.44000000000005</v>
      </c>
      <c r="I196" s="270"/>
      <c r="J196" s="271">
        <f>ROUND(I196*H196,2)</f>
        <v>0</v>
      </c>
      <c r="K196" s="267" t="s">
        <v>129</v>
      </c>
      <c r="L196" s="272"/>
      <c r="M196" s="273" t="s">
        <v>1</v>
      </c>
      <c r="N196" s="274" t="s">
        <v>41</v>
      </c>
      <c r="O196" s="92"/>
      <c r="P196" s="228">
        <f>O196*H196</f>
        <v>0</v>
      </c>
      <c r="Q196" s="228">
        <v>1</v>
      </c>
      <c r="R196" s="228">
        <f>Q196*H196</f>
        <v>975.44000000000005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174</v>
      </c>
      <c r="AT196" s="230" t="s">
        <v>216</v>
      </c>
      <c r="AU196" s="230" t="s">
        <v>86</v>
      </c>
      <c r="AY196" s="18" t="s">
        <v>123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130</v>
      </c>
      <c r="BM196" s="230" t="s">
        <v>220</v>
      </c>
    </row>
    <row r="197" s="13" customFormat="1">
      <c r="A197" s="13"/>
      <c r="B197" s="232"/>
      <c r="C197" s="233"/>
      <c r="D197" s="234" t="s">
        <v>132</v>
      </c>
      <c r="E197" s="235" t="s">
        <v>1</v>
      </c>
      <c r="F197" s="236" t="s">
        <v>212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132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123</v>
      </c>
    </row>
    <row r="198" s="13" customFormat="1">
      <c r="A198" s="13"/>
      <c r="B198" s="232"/>
      <c r="C198" s="233"/>
      <c r="D198" s="234" t="s">
        <v>132</v>
      </c>
      <c r="E198" s="235" t="s">
        <v>1</v>
      </c>
      <c r="F198" s="236" t="s">
        <v>213</v>
      </c>
      <c r="G198" s="233"/>
      <c r="H198" s="235" t="s">
        <v>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132</v>
      </c>
      <c r="AU198" s="242" t="s">
        <v>86</v>
      </c>
      <c r="AV198" s="13" t="s">
        <v>84</v>
      </c>
      <c r="AW198" s="13" t="s">
        <v>32</v>
      </c>
      <c r="AX198" s="13" t="s">
        <v>76</v>
      </c>
      <c r="AY198" s="242" t="s">
        <v>123</v>
      </c>
    </row>
    <row r="199" s="14" customFormat="1">
      <c r="A199" s="14"/>
      <c r="B199" s="243"/>
      <c r="C199" s="244"/>
      <c r="D199" s="234" t="s">
        <v>132</v>
      </c>
      <c r="E199" s="245" t="s">
        <v>1</v>
      </c>
      <c r="F199" s="246" t="s">
        <v>221</v>
      </c>
      <c r="G199" s="244"/>
      <c r="H199" s="247">
        <v>975.44000000000005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132</v>
      </c>
      <c r="AU199" s="253" t="s">
        <v>86</v>
      </c>
      <c r="AV199" s="14" t="s">
        <v>86</v>
      </c>
      <c r="AW199" s="14" t="s">
        <v>32</v>
      </c>
      <c r="AX199" s="14" t="s">
        <v>84</v>
      </c>
      <c r="AY199" s="253" t="s">
        <v>123</v>
      </c>
    </row>
    <row r="200" s="2" customFormat="1" ht="33" customHeight="1">
      <c r="A200" s="39"/>
      <c r="B200" s="40"/>
      <c r="C200" s="219" t="s">
        <v>8</v>
      </c>
      <c r="D200" s="219" t="s">
        <v>125</v>
      </c>
      <c r="E200" s="220" t="s">
        <v>222</v>
      </c>
      <c r="F200" s="221" t="s">
        <v>223</v>
      </c>
      <c r="G200" s="222" t="s">
        <v>219</v>
      </c>
      <c r="H200" s="223">
        <v>1070.0609999999999</v>
      </c>
      <c r="I200" s="224"/>
      <c r="J200" s="225">
        <f>ROUND(I200*H200,2)</f>
        <v>0</v>
      </c>
      <c r="K200" s="221" t="s">
        <v>129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130</v>
      </c>
      <c r="AT200" s="230" t="s">
        <v>125</v>
      </c>
      <c r="AU200" s="230" t="s">
        <v>86</v>
      </c>
      <c r="AY200" s="18" t="s">
        <v>123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130</v>
      </c>
      <c r="BM200" s="230" t="s">
        <v>224</v>
      </c>
    </row>
    <row r="201" s="13" customFormat="1">
      <c r="A201" s="13"/>
      <c r="B201" s="232"/>
      <c r="C201" s="233"/>
      <c r="D201" s="234" t="s">
        <v>132</v>
      </c>
      <c r="E201" s="235" t="s">
        <v>1</v>
      </c>
      <c r="F201" s="236" t="s">
        <v>196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132</v>
      </c>
      <c r="AU201" s="242" t="s">
        <v>86</v>
      </c>
      <c r="AV201" s="13" t="s">
        <v>84</v>
      </c>
      <c r="AW201" s="13" t="s">
        <v>32</v>
      </c>
      <c r="AX201" s="13" t="s">
        <v>76</v>
      </c>
      <c r="AY201" s="242" t="s">
        <v>123</v>
      </c>
    </row>
    <row r="202" s="14" customFormat="1">
      <c r="A202" s="14"/>
      <c r="B202" s="243"/>
      <c r="C202" s="244"/>
      <c r="D202" s="234" t="s">
        <v>132</v>
      </c>
      <c r="E202" s="245" t="s">
        <v>1</v>
      </c>
      <c r="F202" s="246" t="s">
        <v>197</v>
      </c>
      <c r="G202" s="244"/>
      <c r="H202" s="247">
        <v>66.299999999999997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132</v>
      </c>
      <c r="AU202" s="253" t="s">
        <v>86</v>
      </c>
      <c r="AV202" s="14" t="s">
        <v>86</v>
      </c>
      <c r="AW202" s="14" t="s">
        <v>32</v>
      </c>
      <c r="AX202" s="14" t="s">
        <v>76</v>
      </c>
      <c r="AY202" s="253" t="s">
        <v>123</v>
      </c>
    </row>
    <row r="203" s="13" customFormat="1">
      <c r="A203" s="13"/>
      <c r="B203" s="232"/>
      <c r="C203" s="233"/>
      <c r="D203" s="234" t="s">
        <v>132</v>
      </c>
      <c r="E203" s="235" t="s">
        <v>1</v>
      </c>
      <c r="F203" s="236" t="s">
        <v>198</v>
      </c>
      <c r="G203" s="233"/>
      <c r="H203" s="235" t="s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132</v>
      </c>
      <c r="AU203" s="242" t="s">
        <v>86</v>
      </c>
      <c r="AV203" s="13" t="s">
        <v>84</v>
      </c>
      <c r="AW203" s="13" t="s">
        <v>32</v>
      </c>
      <c r="AX203" s="13" t="s">
        <v>76</v>
      </c>
      <c r="AY203" s="242" t="s">
        <v>123</v>
      </c>
    </row>
    <row r="204" s="14" customFormat="1">
      <c r="A204" s="14"/>
      <c r="B204" s="243"/>
      <c r="C204" s="244"/>
      <c r="D204" s="234" t="s">
        <v>132</v>
      </c>
      <c r="E204" s="245" t="s">
        <v>1</v>
      </c>
      <c r="F204" s="246" t="s">
        <v>225</v>
      </c>
      <c r="G204" s="244"/>
      <c r="H204" s="247">
        <v>-44.200000000000003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132</v>
      </c>
      <c r="AU204" s="253" t="s">
        <v>86</v>
      </c>
      <c r="AV204" s="14" t="s">
        <v>86</v>
      </c>
      <c r="AW204" s="14" t="s">
        <v>32</v>
      </c>
      <c r="AX204" s="14" t="s">
        <v>76</v>
      </c>
      <c r="AY204" s="253" t="s">
        <v>123</v>
      </c>
    </row>
    <row r="205" s="13" customFormat="1">
      <c r="A205" s="13"/>
      <c r="B205" s="232"/>
      <c r="C205" s="233"/>
      <c r="D205" s="234" t="s">
        <v>132</v>
      </c>
      <c r="E205" s="235" t="s">
        <v>1</v>
      </c>
      <c r="F205" s="236" t="s">
        <v>200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132</v>
      </c>
      <c r="AU205" s="242" t="s">
        <v>86</v>
      </c>
      <c r="AV205" s="13" t="s">
        <v>84</v>
      </c>
      <c r="AW205" s="13" t="s">
        <v>32</v>
      </c>
      <c r="AX205" s="13" t="s">
        <v>76</v>
      </c>
      <c r="AY205" s="242" t="s">
        <v>123</v>
      </c>
    </row>
    <row r="206" s="14" customFormat="1">
      <c r="A206" s="14"/>
      <c r="B206" s="243"/>
      <c r="C206" s="244"/>
      <c r="D206" s="234" t="s">
        <v>132</v>
      </c>
      <c r="E206" s="245" t="s">
        <v>1</v>
      </c>
      <c r="F206" s="246" t="s">
        <v>201</v>
      </c>
      <c r="G206" s="244"/>
      <c r="H206" s="247">
        <v>600.85000000000002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132</v>
      </c>
      <c r="AU206" s="253" t="s">
        <v>86</v>
      </c>
      <c r="AV206" s="14" t="s">
        <v>86</v>
      </c>
      <c r="AW206" s="14" t="s">
        <v>32</v>
      </c>
      <c r="AX206" s="14" t="s">
        <v>76</v>
      </c>
      <c r="AY206" s="253" t="s">
        <v>123</v>
      </c>
    </row>
    <row r="207" s="13" customFormat="1">
      <c r="A207" s="13"/>
      <c r="B207" s="232"/>
      <c r="C207" s="233"/>
      <c r="D207" s="234" t="s">
        <v>132</v>
      </c>
      <c r="E207" s="235" t="s">
        <v>1</v>
      </c>
      <c r="F207" s="236" t="s">
        <v>202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132</v>
      </c>
      <c r="AU207" s="242" t="s">
        <v>86</v>
      </c>
      <c r="AV207" s="13" t="s">
        <v>84</v>
      </c>
      <c r="AW207" s="13" t="s">
        <v>32</v>
      </c>
      <c r="AX207" s="13" t="s">
        <v>76</v>
      </c>
      <c r="AY207" s="242" t="s">
        <v>123</v>
      </c>
    </row>
    <row r="208" s="14" customFormat="1">
      <c r="A208" s="14"/>
      <c r="B208" s="243"/>
      <c r="C208" s="244"/>
      <c r="D208" s="234" t="s">
        <v>132</v>
      </c>
      <c r="E208" s="245" t="s">
        <v>1</v>
      </c>
      <c r="F208" s="246" t="s">
        <v>226</v>
      </c>
      <c r="G208" s="244"/>
      <c r="H208" s="247">
        <v>-66.390000000000001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132</v>
      </c>
      <c r="AU208" s="253" t="s">
        <v>86</v>
      </c>
      <c r="AV208" s="14" t="s">
        <v>86</v>
      </c>
      <c r="AW208" s="14" t="s">
        <v>32</v>
      </c>
      <c r="AX208" s="14" t="s">
        <v>76</v>
      </c>
      <c r="AY208" s="253" t="s">
        <v>123</v>
      </c>
    </row>
    <row r="209" s="13" customFormat="1">
      <c r="A209" s="13"/>
      <c r="B209" s="232"/>
      <c r="C209" s="233"/>
      <c r="D209" s="234" t="s">
        <v>132</v>
      </c>
      <c r="E209" s="235" t="s">
        <v>1</v>
      </c>
      <c r="F209" s="236" t="s">
        <v>190</v>
      </c>
      <c r="G209" s="233"/>
      <c r="H209" s="235" t="s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132</v>
      </c>
      <c r="AU209" s="242" t="s">
        <v>86</v>
      </c>
      <c r="AV209" s="13" t="s">
        <v>84</v>
      </c>
      <c r="AW209" s="13" t="s">
        <v>32</v>
      </c>
      <c r="AX209" s="13" t="s">
        <v>76</v>
      </c>
      <c r="AY209" s="242" t="s">
        <v>123</v>
      </c>
    </row>
    <row r="210" s="14" customFormat="1">
      <c r="A210" s="14"/>
      <c r="B210" s="243"/>
      <c r="C210" s="244"/>
      <c r="D210" s="234" t="s">
        <v>132</v>
      </c>
      <c r="E210" s="245" t="s">
        <v>1</v>
      </c>
      <c r="F210" s="246" t="s">
        <v>191</v>
      </c>
      <c r="G210" s="244"/>
      <c r="H210" s="247">
        <v>6.6299999999999999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132</v>
      </c>
      <c r="AU210" s="253" t="s">
        <v>86</v>
      </c>
      <c r="AV210" s="14" t="s">
        <v>86</v>
      </c>
      <c r="AW210" s="14" t="s">
        <v>32</v>
      </c>
      <c r="AX210" s="14" t="s">
        <v>76</v>
      </c>
      <c r="AY210" s="253" t="s">
        <v>123</v>
      </c>
    </row>
    <row r="211" s="15" customFormat="1">
      <c r="A211" s="15"/>
      <c r="B211" s="254"/>
      <c r="C211" s="255"/>
      <c r="D211" s="234" t="s">
        <v>132</v>
      </c>
      <c r="E211" s="256" t="s">
        <v>1</v>
      </c>
      <c r="F211" s="257" t="s">
        <v>137</v>
      </c>
      <c r="G211" s="255"/>
      <c r="H211" s="258">
        <v>563.19000000000005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4" t="s">
        <v>132</v>
      </c>
      <c r="AU211" s="264" t="s">
        <v>86</v>
      </c>
      <c r="AV211" s="15" t="s">
        <v>130</v>
      </c>
      <c r="AW211" s="15" t="s">
        <v>32</v>
      </c>
      <c r="AX211" s="15" t="s">
        <v>76</v>
      </c>
      <c r="AY211" s="264" t="s">
        <v>123</v>
      </c>
    </row>
    <row r="212" s="14" customFormat="1">
      <c r="A212" s="14"/>
      <c r="B212" s="243"/>
      <c r="C212" s="244"/>
      <c r="D212" s="234" t="s">
        <v>132</v>
      </c>
      <c r="E212" s="245" t="s">
        <v>1</v>
      </c>
      <c r="F212" s="246" t="s">
        <v>227</v>
      </c>
      <c r="G212" s="244"/>
      <c r="H212" s="247">
        <v>1070.0609999999999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132</v>
      </c>
      <c r="AU212" s="253" t="s">
        <v>86</v>
      </c>
      <c r="AV212" s="14" t="s">
        <v>86</v>
      </c>
      <c r="AW212" s="14" t="s">
        <v>32</v>
      </c>
      <c r="AX212" s="14" t="s">
        <v>84</v>
      </c>
      <c r="AY212" s="253" t="s">
        <v>123</v>
      </c>
    </row>
    <row r="213" s="2" customFormat="1" ht="16.5" customHeight="1">
      <c r="A213" s="39"/>
      <c r="B213" s="40"/>
      <c r="C213" s="219" t="s">
        <v>228</v>
      </c>
      <c r="D213" s="219" t="s">
        <v>125</v>
      </c>
      <c r="E213" s="220" t="s">
        <v>229</v>
      </c>
      <c r="F213" s="221" t="s">
        <v>230</v>
      </c>
      <c r="G213" s="222" t="s">
        <v>171</v>
      </c>
      <c r="H213" s="223">
        <v>673.77999999999997</v>
      </c>
      <c r="I213" s="224"/>
      <c r="J213" s="225">
        <f>ROUND(I213*H213,2)</f>
        <v>0</v>
      </c>
      <c r="K213" s="221" t="s">
        <v>129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130</v>
      </c>
      <c r="AT213" s="230" t="s">
        <v>125</v>
      </c>
      <c r="AU213" s="230" t="s">
        <v>86</v>
      </c>
      <c r="AY213" s="18" t="s">
        <v>123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130</v>
      </c>
      <c r="BM213" s="230" t="s">
        <v>231</v>
      </c>
    </row>
    <row r="214" s="13" customFormat="1">
      <c r="A214" s="13"/>
      <c r="B214" s="232"/>
      <c r="C214" s="233"/>
      <c r="D214" s="234" t="s">
        <v>132</v>
      </c>
      <c r="E214" s="235" t="s">
        <v>1</v>
      </c>
      <c r="F214" s="236" t="s">
        <v>196</v>
      </c>
      <c r="G214" s="233"/>
      <c r="H214" s="235" t="s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132</v>
      </c>
      <c r="AU214" s="242" t="s">
        <v>86</v>
      </c>
      <c r="AV214" s="13" t="s">
        <v>84</v>
      </c>
      <c r="AW214" s="13" t="s">
        <v>32</v>
      </c>
      <c r="AX214" s="13" t="s">
        <v>76</v>
      </c>
      <c r="AY214" s="242" t="s">
        <v>123</v>
      </c>
    </row>
    <row r="215" s="14" customFormat="1">
      <c r="A215" s="14"/>
      <c r="B215" s="243"/>
      <c r="C215" s="244"/>
      <c r="D215" s="234" t="s">
        <v>132</v>
      </c>
      <c r="E215" s="245" t="s">
        <v>1</v>
      </c>
      <c r="F215" s="246" t="s">
        <v>197</v>
      </c>
      <c r="G215" s="244"/>
      <c r="H215" s="247">
        <v>66.299999999999997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132</v>
      </c>
      <c r="AU215" s="253" t="s">
        <v>86</v>
      </c>
      <c r="AV215" s="14" t="s">
        <v>86</v>
      </c>
      <c r="AW215" s="14" t="s">
        <v>32</v>
      </c>
      <c r="AX215" s="14" t="s">
        <v>76</v>
      </c>
      <c r="AY215" s="253" t="s">
        <v>123</v>
      </c>
    </row>
    <row r="216" s="13" customFormat="1">
      <c r="A216" s="13"/>
      <c r="B216" s="232"/>
      <c r="C216" s="233"/>
      <c r="D216" s="234" t="s">
        <v>132</v>
      </c>
      <c r="E216" s="235" t="s">
        <v>1</v>
      </c>
      <c r="F216" s="236" t="s">
        <v>200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132</v>
      </c>
      <c r="AU216" s="242" t="s">
        <v>86</v>
      </c>
      <c r="AV216" s="13" t="s">
        <v>84</v>
      </c>
      <c r="AW216" s="13" t="s">
        <v>32</v>
      </c>
      <c r="AX216" s="13" t="s">
        <v>76</v>
      </c>
      <c r="AY216" s="242" t="s">
        <v>123</v>
      </c>
    </row>
    <row r="217" s="14" customFormat="1">
      <c r="A217" s="14"/>
      <c r="B217" s="243"/>
      <c r="C217" s="244"/>
      <c r="D217" s="234" t="s">
        <v>132</v>
      </c>
      <c r="E217" s="245" t="s">
        <v>1</v>
      </c>
      <c r="F217" s="246" t="s">
        <v>201</v>
      </c>
      <c r="G217" s="244"/>
      <c r="H217" s="247">
        <v>600.85000000000002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132</v>
      </c>
      <c r="AU217" s="253" t="s">
        <v>86</v>
      </c>
      <c r="AV217" s="14" t="s">
        <v>86</v>
      </c>
      <c r="AW217" s="14" t="s">
        <v>32</v>
      </c>
      <c r="AX217" s="14" t="s">
        <v>76</v>
      </c>
      <c r="AY217" s="253" t="s">
        <v>123</v>
      </c>
    </row>
    <row r="218" s="13" customFormat="1">
      <c r="A218" s="13"/>
      <c r="B218" s="232"/>
      <c r="C218" s="233"/>
      <c r="D218" s="234" t="s">
        <v>132</v>
      </c>
      <c r="E218" s="235" t="s">
        <v>1</v>
      </c>
      <c r="F218" s="236" t="s">
        <v>190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132</v>
      </c>
      <c r="AU218" s="242" t="s">
        <v>86</v>
      </c>
      <c r="AV218" s="13" t="s">
        <v>84</v>
      </c>
      <c r="AW218" s="13" t="s">
        <v>32</v>
      </c>
      <c r="AX218" s="13" t="s">
        <v>76</v>
      </c>
      <c r="AY218" s="242" t="s">
        <v>123</v>
      </c>
    </row>
    <row r="219" s="14" customFormat="1">
      <c r="A219" s="14"/>
      <c r="B219" s="243"/>
      <c r="C219" s="244"/>
      <c r="D219" s="234" t="s">
        <v>132</v>
      </c>
      <c r="E219" s="245" t="s">
        <v>1</v>
      </c>
      <c r="F219" s="246" t="s">
        <v>191</v>
      </c>
      <c r="G219" s="244"/>
      <c r="H219" s="247">
        <v>6.6299999999999999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132</v>
      </c>
      <c r="AU219" s="253" t="s">
        <v>86</v>
      </c>
      <c r="AV219" s="14" t="s">
        <v>86</v>
      </c>
      <c r="AW219" s="14" t="s">
        <v>32</v>
      </c>
      <c r="AX219" s="14" t="s">
        <v>76</v>
      </c>
      <c r="AY219" s="253" t="s">
        <v>123</v>
      </c>
    </row>
    <row r="220" s="15" customFormat="1">
      <c r="A220" s="15"/>
      <c r="B220" s="254"/>
      <c r="C220" s="255"/>
      <c r="D220" s="234" t="s">
        <v>132</v>
      </c>
      <c r="E220" s="256" t="s">
        <v>1</v>
      </c>
      <c r="F220" s="257" t="s">
        <v>137</v>
      </c>
      <c r="G220" s="255"/>
      <c r="H220" s="258">
        <v>673.77999999999997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4" t="s">
        <v>132</v>
      </c>
      <c r="AU220" s="264" t="s">
        <v>86</v>
      </c>
      <c r="AV220" s="15" t="s">
        <v>130</v>
      </c>
      <c r="AW220" s="15" t="s">
        <v>32</v>
      </c>
      <c r="AX220" s="15" t="s">
        <v>84</v>
      </c>
      <c r="AY220" s="264" t="s">
        <v>123</v>
      </c>
    </row>
    <row r="221" s="2" customFormat="1" ht="24.15" customHeight="1">
      <c r="A221" s="39"/>
      <c r="B221" s="40"/>
      <c r="C221" s="219" t="s">
        <v>232</v>
      </c>
      <c r="D221" s="219" t="s">
        <v>125</v>
      </c>
      <c r="E221" s="220" t="s">
        <v>233</v>
      </c>
      <c r="F221" s="221" t="s">
        <v>234</v>
      </c>
      <c r="G221" s="222" t="s">
        <v>171</v>
      </c>
      <c r="H221" s="223">
        <v>177.40000000000001</v>
      </c>
      <c r="I221" s="224"/>
      <c r="J221" s="225">
        <f>ROUND(I221*H221,2)</f>
        <v>0</v>
      </c>
      <c r="K221" s="221" t="s">
        <v>129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130</v>
      </c>
      <c r="AT221" s="230" t="s">
        <v>125</v>
      </c>
      <c r="AU221" s="230" t="s">
        <v>86</v>
      </c>
      <c r="AY221" s="18" t="s">
        <v>123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130</v>
      </c>
      <c r="BM221" s="230" t="s">
        <v>235</v>
      </c>
    </row>
    <row r="222" s="13" customFormat="1">
      <c r="A222" s="13"/>
      <c r="B222" s="232"/>
      <c r="C222" s="233"/>
      <c r="D222" s="234" t="s">
        <v>132</v>
      </c>
      <c r="E222" s="235" t="s">
        <v>1</v>
      </c>
      <c r="F222" s="236" t="s">
        <v>236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132</v>
      </c>
      <c r="AU222" s="242" t="s">
        <v>86</v>
      </c>
      <c r="AV222" s="13" t="s">
        <v>84</v>
      </c>
      <c r="AW222" s="13" t="s">
        <v>32</v>
      </c>
      <c r="AX222" s="13" t="s">
        <v>76</v>
      </c>
      <c r="AY222" s="242" t="s">
        <v>123</v>
      </c>
    </row>
    <row r="223" s="13" customFormat="1">
      <c r="A223" s="13"/>
      <c r="B223" s="232"/>
      <c r="C223" s="233"/>
      <c r="D223" s="234" t="s">
        <v>132</v>
      </c>
      <c r="E223" s="235" t="s">
        <v>1</v>
      </c>
      <c r="F223" s="236" t="s">
        <v>237</v>
      </c>
      <c r="G223" s="233"/>
      <c r="H223" s="235" t="s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132</v>
      </c>
      <c r="AU223" s="242" t="s">
        <v>86</v>
      </c>
      <c r="AV223" s="13" t="s">
        <v>84</v>
      </c>
      <c r="AW223" s="13" t="s">
        <v>32</v>
      </c>
      <c r="AX223" s="13" t="s">
        <v>76</v>
      </c>
      <c r="AY223" s="242" t="s">
        <v>123</v>
      </c>
    </row>
    <row r="224" s="14" customFormat="1">
      <c r="A224" s="14"/>
      <c r="B224" s="243"/>
      <c r="C224" s="244"/>
      <c r="D224" s="234" t="s">
        <v>132</v>
      </c>
      <c r="E224" s="245" t="s">
        <v>1</v>
      </c>
      <c r="F224" s="246" t="s">
        <v>238</v>
      </c>
      <c r="G224" s="244"/>
      <c r="H224" s="247">
        <v>177.40000000000001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132</v>
      </c>
      <c r="AU224" s="253" t="s">
        <v>86</v>
      </c>
      <c r="AV224" s="14" t="s">
        <v>86</v>
      </c>
      <c r="AW224" s="14" t="s">
        <v>32</v>
      </c>
      <c r="AX224" s="14" t="s">
        <v>84</v>
      </c>
      <c r="AY224" s="253" t="s">
        <v>123</v>
      </c>
    </row>
    <row r="225" s="2" customFormat="1" ht="16.5" customHeight="1">
      <c r="A225" s="39"/>
      <c r="B225" s="40"/>
      <c r="C225" s="265" t="s">
        <v>239</v>
      </c>
      <c r="D225" s="265" t="s">
        <v>216</v>
      </c>
      <c r="E225" s="266" t="s">
        <v>240</v>
      </c>
      <c r="F225" s="267" t="s">
        <v>241</v>
      </c>
      <c r="G225" s="268" t="s">
        <v>219</v>
      </c>
      <c r="H225" s="269">
        <v>354.80000000000001</v>
      </c>
      <c r="I225" s="270"/>
      <c r="J225" s="271">
        <f>ROUND(I225*H225,2)</f>
        <v>0</v>
      </c>
      <c r="K225" s="267" t="s">
        <v>129</v>
      </c>
      <c r="L225" s="272"/>
      <c r="M225" s="273" t="s">
        <v>1</v>
      </c>
      <c r="N225" s="274" t="s">
        <v>41</v>
      </c>
      <c r="O225" s="92"/>
      <c r="P225" s="228">
        <f>O225*H225</f>
        <v>0</v>
      </c>
      <c r="Q225" s="228">
        <v>1</v>
      </c>
      <c r="R225" s="228">
        <f>Q225*H225</f>
        <v>354.80000000000001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174</v>
      </c>
      <c r="AT225" s="230" t="s">
        <v>216</v>
      </c>
      <c r="AU225" s="230" t="s">
        <v>86</v>
      </c>
      <c r="AY225" s="18" t="s">
        <v>123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130</v>
      </c>
      <c r="BM225" s="230" t="s">
        <v>242</v>
      </c>
    </row>
    <row r="226" s="14" customFormat="1">
      <c r="A226" s="14"/>
      <c r="B226" s="243"/>
      <c r="C226" s="244"/>
      <c r="D226" s="234" t="s">
        <v>132</v>
      </c>
      <c r="E226" s="244"/>
      <c r="F226" s="246" t="s">
        <v>243</v>
      </c>
      <c r="G226" s="244"/>
      <c r="H226" s="247">
        <v>354.80000000000001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132</v>
      </c>
      <c r="AU226" s="253" t="s">
        <v>86</v>
      </c>
      <c r="AV226" s="14" t="s">
        <v>86</v>
      </c>
      <c r="AW226" s="14" t="s">
        <v>4</v>
      </c>
      <c r="AX226" s="14" t="s">
        <v>84</v>
      </c>
      <c r="AY226" s="253" t="s">
        <v>123</v>
      </c>
    </row>
    <row r="227" s="2" customFormat="1" ht="33" customHeight="1">
      <c r="A227" s="39"/>
      <c r="B227" s="40"/>
      <c r="C227" s="219" t="s">
        <v>244</v>
      </c>
      <c r="D227" s="219" t="s">
        <v>125</v>
      </c>
      <c r="E227" s="220" t="s">
        <v>245</v>
      </c>
      <c r="F227" s="221" t="s">
        <v>246</v>
      </c>
      <c r="G227" s="222" t="s">
        <v>171</v>
      </c>
      <c r="H227" s="223">
        <v>66.390000000000001</v>
      </c>
      <c r="I227" s="224"/>
      <c r="J227" s="225">
        <f>ROUND(I227*H227,2)</f>
        <v>0</v>
      </c>
      <c r="K227" s="221" t="s">
        <v>129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130</v>
      </c>
      <c r="AT227" s="230" t="s">
        <v>125</v>
      </c>
      <c r="AU227" s="230" t="s">
        <v>86</v>
      </c>
      <c r="AY227" s="18" t="s">
        <v>123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130</v>
      </c>
      <c r="BM227" s="230" t="s">
        <v>247</v>
      </c>
    </row>
    <row r="228" s="13" customFormat="1">
      <c r="A228" s="13"/>
      <c r="B228" s="232"/>
      <c r="C228" s="233"/>
      <c r="D228" s="234" t="s">
        <v>132</v>
      </c>
      <c r="E228" s="235" t="s">
        <v>1</v>
      </c>
      <c r="F228" s="236" t="s">
        <v>202</v>
      </c>
      <c r="G228" s="233"/>
      <c r="H228" s="235" t="s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132</v>
      </c>
      <c r="AU228" s="242" t="s">
        <v>86</v>
      </c>
      <c r="AV228" s="13" t="s">
        <v>84</v>
      </c>
      <c r="AW228" s="13" t="s">
        <v>32</v>
      </c>
      <c r="AX228" s="13" t="s">
        <v>76</v>
      </c>
      <c r="AY228" s="242" t="s">
        <v>123</v>
      </c>
    </row>
    <row r="229" s="14" customFormat="1">
      <c r="A229" s="14"/>
      <c r="B229" s="243"/>
      <c r="C229" s="244"/>
      <c r="D229" s="234" t="s">
        <v>132</v>
      </c>
      <c r="E229" s="245" t="s">
        <v>1</v>
      </c>
      <c r="F229" s="246" t="s">
        <v>203</v>
      </c>
      <c r="G229" s="244"/>
      <c r="H229" s="247">
        <v>66.390000000000001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132</v>
      </c>
      <c r="AU229" s="253" t="s">
        <v>86</v>
      </c>
      <c r="AV229" s="14" t="s">
        <v>86</v>
      </c>
      <c r="AW229" s="14" t="s">
        <v>32</v>
      </c>
      <c r="AX229" s="14" t="s">
        <v>84</v>
      </c>
      <c r="AY229" s="253" t="s">
        <v>123</v>
      </c>
    </row>
    <row r="230" s="2" customFormat="1" ht="24.15" customHeight="1">
      <c r="A230" s="39"/>
      <c r="B230" s="40"/>
      <c r="C230" s="219" t="s">
        <v>248</v>
      </c>
      <c r="D230" s="219" t="s">
        <v>125</v>
      </c>
      <c r="E230" s="220" t="s">
        <v>249</v>
      </c>
      <c r="F230" s="221" t="s">
        <v>250</v>
      </c>
      <c r="G230" s="222" t="s">
        <v>128</v>
      </c>
      <c r="H230" s="223">
        <v>442</v>
      </c>
      <c r="I230" s="224"/>
      <c r="J230" s="225">
        <f>ROUND(I230*H230,2)</f>
        <v>0</v>
      </c>
      <c r="K230" s="221" t="s">
        <v>129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130</v>
      </c>
      <c r="AT230" s="230" t="s">
        <v>125</v>
      </c>
      <c r="AU230" s="230" t="s">
        <v>86</v>
      </c>
      <c r="AY230" s="18" t="s">
        <v>123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130</v>
      </c>
      <c r="BM230" s="230" t="s">
        <v>251</v>
      </c>
    </row>
    <row r="231" s="13" customFormat="1">
      <c r="A231" s="13"/>
      <c r="B231" s="232"/>
      <c r="C231" s="233"/>
      <c r="D231" s="234" t="s">
        <v>132</v>
      </c>
      <c r="E231" s="235" t="s">
        <v>1</v>
      </c>
      <c r="F231" s="236" t="s">
        <v>149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132</v>
      </c>
      <c r="AU231" s="242" t="s">
        <v>86</v>
      </c>
      <c r="AV231" s="13" t="s">
        <v>84</v>
      </c>
      <c r="AW231" s="13" t="s">
        <v>32</v>
      </c>
      <c r="AX231" s="13" t="s">
        <v>76</v>
      </c>
      <c r="AY231" s="242" t="s">
        <v>123</v>
      </c>
    </row>
    <row r="232" s="14" customFormat="1">
      <c r="A232" s="14"/>
      <c r="B232" s="243"/>
      <c r="C232" s="244"/>
      <c r="D232" s="234" t="s">
        <v>132</v>
      </c>
      <c r="E232" s="245" t="s">
        <v>1</v>
      </c>
      <c r="F232" s="246" t="s">
        <v>167</v>
      </c>
      <c r="G232" s="244"/>
      <c r="H232" s="247">
        <v>442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132</v>
      </c>
      <c r="AU232" s="253" t="s">
        <v>86</v>
      </c>
      <c r="AV232" s="14" t="s">
        <v>86</v>
      </c>
      <c r="AW232" s="14" t="s">
        <v>32</v>
      </c>
      <c r="AX232" s="14" t="s">
        <v>84</v>
      </c>
      <c r="AY232" s="253" t="s">
        <v>123</v>
      </c>
    </row>
    <row r="233" s="2" customFormat="1" ht="16.5" customHeight="1">
      <c r="A233" s="39"/>
      <c r="B233" s="40"/>
      <c r="C233" s="265" t="s">
        <v>7</v>
      </c>
      <c r="D233" s="265" t="s">
        <v>216</v>
      </c>
      <c r="E233" s="266" t="s">
        <v>252</v>
      </c>
      <c r="F233" s="267" t="s">
        <v>253</v>
      </c>
      <c r="G233" s="268" t="s">
        <v>254</v>
      </c>
      <c r="H233" s="269">
        <v>17.68</v>
      </c>
      <c r="I233" s="270"/>
      <c r="J233" s="271">
        <f>ROUND(I233*H233,2)</f>
        <v>0</v>
      </c>
      <c r="K233" s="267" t="s">
        <v>129</v>
      </c>
      <c r="L233" s="272"/>
      <c r="M233" s="273" t="s">
        <v>1</v>
      </c>
      <c r="N233" s="274" t="s">
        <v>41</v>
      </c>
      <c r="O233" s="92"/>
      <c r="P233" s="228">
        <f>O233*H233</f>
        <v>0</v>
      </c>
      <c r="Q233" s="228">
        <v>0.001</v>
      </c>
      <c r="R233" s="228">
        <f>Q233*H233</f>
        <v>0.017680000000000001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174</v>
      </c>
      <c r="AT233" s="230" t="s">
        <v>216</v>
      </c>
      <c r="AU233" s="230" t="s">
        <v>86</v>
      </c>
      <c r="AY233" s="18" t="s">
        <v>123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130</v>
      </c>
      <c r="BM233" s="230" t="s">
        <v>255</v>
      </c>
    </row>
    <row r="234" s="14" customFormat="1">
      <c r="A234" s="14"/>
      <c r="B234" s="243"/>
      <c r="C234" s="244"/>
      <c r="D234" s="234" t="s">
        <v>132</v>
      </c>
      <c r="E234" s="244"/>
      <c r="F234" s="246" t="s">
        <v>256</v>
      </c>
      <c r="G234" s="244"/>
      <c r="H234" s="247">
        <v>17.68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132</v>
      </c>
      <c r="AU234" s="253" t="s">
        <v>86</v>
      </c>
      <c r="AV234" s="14" t="s">
        <v>86</v>
      </c>
      <c r="AW234" s="14" t="s">
        <v>4</v>
      </c>
      <c r="AX234" s="14" t="s">
        <v>84</v>
      </c>
      <c r="AY234" s="253" t="s">
        <v>123</v>
      </c>
    </row>
    <row r="235" s="2" customFormat="1" ht="24.15" customHeight="1">
      <c r="A235" s="39"/>
      <c r="B235" s="40"/>
      <c r="C235" s="219" t="s">
        <v>257</v>
      </c>
      <c r="D235" s="219" t="s">
        <v>125</v>
      </c>
      <c r="E235" s="220" t="s">
        <v>258</v>
      </c>
      <c r="F235" s="221" t="s">
        <v>259</v>
      </c>
      <c r="G235" s="222" t="s">
        <v>128</v>
      </c>
      <c r="H235" s="223">
        <v>1558.5999999999999</v>
      </c>
      <c r="I235" s="224"/>
      <c r="J235" s="225">
        <f>ROUND(I235*H235,2)</f>
        <v>0</v>
      </c>
      <c r="K235" s="221" t="s">
        <v>129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130</v>
      </c>
      <c r="AT235" s="230" t="s">
        <v>125</v>
      </c>
      <c r="AU235" s="230" t="s">
        <v>86</v>
      </c>
      <c r="AY235" s="18" t="s">
        <v>123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130</v>
      </c>
      <c r="BM235" s="230" t="s">
        <v>260</v>
      </c>
    </row>
    <row r="236" s="13" customFormat="1">
      <c r="A236" s="13"/>
      <c r="B236" s="232"/>
      <c r="C236" s="233"/>
      <c r="D236" s="234" t="s">
        <v>132</v>
      </c>
      <c r="E236" s="235" t="s">
        <v>1</v>
      </c>
      <c r="F236" s="236" t="s">
        <v>149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132</v>
      </c>
      <c r="AU236" s="242" t="s">
        <v>86</v>
      </c>
      <c r="AV236" s="13" t="s">
        <v>84</v>
      </c>
      <c r="AW236" s="13" t="s">
        <v>32</v>
      </c>
      <c r="AX236" s="13" t="s">
        <v>76</v>
      </c>
      <c r="AY236" s="242" t="s">
        <v>123</v>
      </c>
    </row>
    <row r="237" s="14" customFormat="1">
      <c r="A237" s="14"/>
      <c r="B237" s="243"/>
      <c r="C237" s="244"/>
      <c r="D237" s="234" t="s">
        <v>132</v>
      </c>
      <c r="E237" s="245" t="s">
        <v>1</v>
      </c>
      <c r="F237" s="246" t="s">
        <v>261</v>
      </c>
      <c r="G237" s="244"/>
      <c r="H237" s="247">
        <v>1558.5999999999999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132</v>
      </c>
      <c r="AU237" s="253" t="s">
        <v>86</v>
      </c>
      <c r="AV237" s="14" t="s">
        <v>86</v>
      </c>
      <c r="AW237" s="14" t="s">
        <v>32</v>
      </c>
      <c r="AX237" s="14" t="s">
        <v>84</v>
      </c>
      <c r="AY237" s="253" t="s">
        <v>123</v>
      </c>
    </row>
    <row r="238" s="2" customFormat="1" ht="24.15" customHeight="1">
      <c r="A238" s="39"/>
      <c r="B238" s="40"/>
      <c r="C238" s="219" t="s">
        <v>262</v>
      </c>
      <c r="D238" s="219" t="s">
        <v>125</v>
      </c>
      <c r="E238" s="220" t="s">
        <v>263</v>
      </c>
      <c r="F238" s="221" t="s">
        <v>264</v>
      </c>
      <c r="G238" s="222" t="s">
        <v>128</v>
      </c>
      <c r="H238" s="223">
        <v>442</v>
      </c>
      <c r="I238" s="224"/>
      <c r="J238" s="225">
        <f>ROUND(I238*H238,2)</f>
        <v>0</v>
      </c>
      <c r="K238" s="221" t="s">
        <v>129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130</v>
      </c>
      <c r="AT238" s="230" t="s">
        <v>125</v>
      </c>
      <c r="AU238" s="230" t="s">
        <v>86</v>
      </c>
      <c r="AY238" s="18" t="s">
        <v>123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130</v>
      </c>
      <c r="BM238" s="230" t="s">
        <v>265</v>
      </c>
    </row>
    <row r="239" s="13" customFormat="1">
      <c r="A239" s="13"/>
      <c r="B239" s="232"/>
      <c r="C239" s="233"/>
      <c r="D239" s="234" t="s">
        <v>132</v>
      </c>
      <c r="E239" s="235" t="s">
        <v>1</v>
      </c>
      <c r="F239" s="236" t="s">
        <v>266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132</v>
      </c>
      <c r="AU239" s="242" t="s">
        <v>86</v>
      </c>
      <c r="AV239" s="13" t="s">
        <v>84</v>
      </c>
      <c r="AW239" s="13" t="s">
        <v>32</v>
      </c>
      <c r="AX239" s="13" t="s">
        <v>76</v>
      </c>
      <c r="AY239" s="242" t="s">
        <v>123</v>
      </c>
    </row>
    <row r="240" s="14" customFormat="1">
      <c r="A240" s="14"/>
      <c r="B240" s="243"/>
      <c r="C240" s="244"/>
      <c r="D240" s="234" t="s">
        <v>132</v>
      </c>
      <c r="E240" s="245" t="s">
        <v>1</v>
      </c>
      <c r="F240" s="246" t="s">
        <v>167</v>
      </c>
      <c r="G240" s="244"/>
      <c r="H240" s="247">
        <v>442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132</v>
      </c>
      <c r="AU240" s="253" t="s">
        <v>86</v>
      </c>
      <c r="AV240" s="14" t="s">
        <v>86</v>
      </c>
      <c r="AW240" s="14" t="s">
        <v>32</v>
      </c>
      <c r="AX240" s="14" t="s">
        <v>84</v>
      </c>
      <c r="AY240" s="253" t="s">
        <v>123</v>
      </c>
    </row>
    <row r="241" s="2" customFormat="1" ht="24.15" customHeight="1">
      <c r="A241" s="39"/>
      <c r="B241" s="40"/>
      <c r="C241" s="219" t="s">
        <v>267</v>
      </c>
      <c r="D241" s="219" t="s">
        <v>125</v>
      </c>
      <c r="E241" s="220" t="s">
        <v>268</v>
      </c>
      <c r="F241" s="221" t="s">
        <v>269</v>
      </c>
      <c r="G241" s="222" t="s">
        <v>270</v>
      </c>
      <c r="H241" s="223">
        <v>10</v>
      </c>
      <c r="I241" s="224"/>
      <c r="J241" s="225">
        <f>ROUND(I241*H241,2)</f>
        <v>0</v>
      </c>
      <c r="K241" s="221" t="s">
        <v>129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0.01281</v>
      </c>
      <c r="R241" s="228">
        <f>Q241*H241</f>
        <v>0.12809999999999999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130</v>
      </c>
      <c r="AT241" s="230" t="s">
        <v>125</v>
      </c>
      <c r="AU241" s="230" t="s">
        <v>86</v>
      </c>
      <c r="AY241" s="18" t="s">
        <v>123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130</v>
      </c>
      <c r="BM241" s="230" t="s">
        <v>271</v>
      </c>
    </row>
    <row r="242" s="12" customFormat="1" ht="22.8" customHeight="1">
      <c r="A242" s="12"/>
      <c r="B242" s="203"/>
      <c r="C242" s="204"/>
      <c r="D242" s="205" t="s">
        <v>75</v>
      </c>
      <c r="E242" s="217" t="s">
        <v>86</v>
      </c>
      <c r="F242" s="217" t="s">
        <v>272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SUM(P243:P265)</f>
        <v>0</v>
      </c>
      <c r="Q242" s="211"/>
      <c r="R242" s="212">
        <f>SUM(R243:R265)</f>
        <v>5.1723168099999999</v>
      </c>
      <c r="S242" s="211"/>
      <c r="T242" s="213">
        <f>SUM(T243:T265)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4" t="s">
        <v>84</v>
      </c>
      <c r="AT242" s="215" t="s">
        <v>75</v>
      </c>
      <c r="AU242" s="215" t="s">
        <v>84</v>
      </c>
      <c r="AY242" s="214" t="s">
        <v>123</v>
      </c>
      <c r="BK242" s="216">
        <f>SUM(BK243:BK265)</f>
        <v>0</v>
      </c>
    </row>
    <row r="243" s="2" customFormat="1" ht="16.5" customHeight="1">
      <c r="A243" s="39"/>
      <c r="B243" s="40"/>
      <c r="C243" s="219" t="s">
        <v>273</v>
      </c>
      <c r="D243" s="219" t="s">
        <v>125</v>
      </c>
      <c r="E243" s="220" t="s">
        <v>274</v>
      </c>
      <c r="F243" s="221" t="s">
        <v>275</v>
      </c>
      <c r="G243" s="222" t="s">
        <v>171</v>
      </c>
      <c r="H243" s="223">
        <v>1.5489999999999999</v>
      </c>
      <c r="I243" s="224"/>
      <c r="J243" s="225">
        <f>ROUND(I243*H243,2)</f>
        <v>0</v>
      </c>
      <c r="K243" s="221" t="s">
        <v>129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2.5018699999999998</v>
      </c>
      <c r="R243" s="228">
        <f>Q243*H243</f>
        <v>3.8753966299999996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130</v>
      </c>
      <c r="AT243" s="230" t="s">
        <v>125</v>
      </c>
      <c r="AU243" s="230" t="s">
        <v>86</v>
      </c>
      <c r="AY243" s="18" t="s">
        <v>123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130</v>
      </c>
      <c r="BM243" s="230" t="s">
        <v>276</v>
      </c>
    </row>
    <row r="244" s="13" customFormat="1">
      <c r="A244" s="13"/>
      <c r="B244" s="232"/>
      <c r="C244" s="233"/>
      <c r="D244" s="234" t="s">
        <v>132</v>
      </c>
      <c r="E244" s="235" t="s">
        <v>1</v>
      </c>
      <c r="F244" s="236" t="s">
        <v>277</v>
      </c>
      <c r="G244" s="233"/>
      <c r="H244" s="235" t="s">
        <v>1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132</v>
      </c>
      <c r="AU244" s="242" t="s">
        <v>86</v>
      </c>
      <c r="AV244" s="13" t="s">
        <v>84</v>
      </c>
      <c r="AW244" s="13" t="s">
        <v>32</v>
      </c>
      <c r="AX244" s="13" t="s">
        <v>76</v>
      </c>
      <c r="AY244" s="242" t="s">
        <v>123</v>
      </c>
    </row>
    <row r="245" s="14" customFormat="1">
      <c r="A245" s="14"/>
      <c r="B245" s="243"/>
      <c r="C245" s="244"/>
      <c r="D245" s="234" t="s">
        <v>132</v>
      </c>
      <c r="E245" s="245" t="s">
        <v>1</v>
      </c>
      <c r="F245" s="246" t="s">
        <v>278</v>
      </c>
      <c r="G245" s="244"/>
      <c r="H245" s="247">
        <v>1.0169999999999999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132</v>
      </c>
      <c r="AU245" s="253" t="s">
        <v>86</v>
      </c>
      <c r="AV245" s="14" t="s">
        <v>86</v>
      </c>
      <c r="AW245" s="14" t="s">
        <v>32</v>
      </c>
      <c r="AX245" s="14" t="s">
        <v>76</v>
      </c>
      <c r="AY245" s="253" t="s">
        <v>123</v>
      </c>
    </row>
    <row r="246" s="13" customFormat="1">
      <c r="A246" s="13"/>
      <c r="B246" s="232"/>
      <c r="C246" s="233"/>
      <c r="D246" s="234" t="s">
        <v>132</v>
      </c>
      <c r="E246" s="235" t="s">
        <v>1</v>
      </c>
      <c r="F246" s="236" t="s">
        <v>184</v>
      </c>
      <c r="G246" s="233"/>
      <c r="H246" s="235" t="s">
        <v>1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132</v>
      </c>
      <c r="AU246" s="242" t="s">
        <v>86</v>
      </c>
      <c r="AV246" s="13" t="s">
        <v>84</v>
      </c>
      <c r="AW246" s="13" t="s">
        <v>32</v>
      </c>
      <c r="AX246" s="13" t="s">
        <v>76</v>
      </c>
      <c r="AY246" s="242" t="s">
        <v>123</v>
      </c>
    </row>
    <row r="247" s="14" customFormat="1">
      <c r="A247" s="14"/>
      <c r="B247" s="243"/>
      <c r="C247" s="244"/>
      <c r="D247" s="234" t="s">
        <v>132</v>
      </c>
      <c r="E247" s="245" t="s">
        <v>1</v>
      </c>
      <c r="F247" s="246" t="s">
        <v>279</v>
      </c>
      <c r="G247" s="244"/>
      <c r="H247" s="247">
        <v>0.191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132</v>
      </c>
      <c r="AU247" s="253" t="s">
        <v>86</v>
      </c>
      <c r="AV247" s="14" t="s">
        <v>86</v>
      </c>
      <c r="AW247" s="14" t="s">
        <v>32</v>
      </c>
      <c r="AX247" s="14" t="s">
        <v>76</v>
      </c>
      <c r="AY247" s="253" t="s">
        <v>123</v>
      </c>
    </row>
    <row r="248" s="14" customFormat="1">
      <c r="A248" s="14"/>
      <c r="B248" s="243"/>
      <c r="C248" s="244"/>
      <c r="D248" s="234" t="s">
        <v>132</v>
      </c>
      <c r="E248" s="245" t="s">
        <v>1</v>
      </c>
      <c r="F248" s="246" t="s">
        <v>280</v>
      </c>
      <c r="G248" s="244"/>
      <c r="H248" s="247">
        <v>0.14999999999999999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132</v>
      </c>
      <c r="AU248" s="253" t="s">
        <v>86</v>
      </c>
      <c r="AV248" s="14" t="s">
        <v>86</v>
      </c>
      <c r="AW248" s="14" t="s">
        <v>32</v>
      </c>
      <c r="AX248" s="14" t="s">
        <v>76</v>
      </c>
      <c r="AY248" s="253" t="s">
        <v>123</v>
      </c>
    </row>
    <row r="249" s="14" customFormat="1">
      <c r="A249" s="14"/>
      <c r="B249" s="243"/>
      <c r="C249" s="244"/>
      <c r="D249" s="234" t="s">
        <v>132</v>
      </c>
      <c r="E249" s="245" t="s">
        <v>1</v>
      </c>
      <c r="F249" s="246" t="s">
        <v>279</v>
      </c>
      <c r="G249" s="244"/>
      <c r="H249" s="247">
        <v>0.191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132</v>
      </c>
      <c r="AU249" s="253" t="s">
        <v>86</v>
      </c>
      <c r="AV249" s="14" t="s">
        <v>86</v>
      </c>
      <c r="AW249" s="14" t="s">
        <v>32</v>
      </c>
      <c r="AX249" s="14" t="s">
        <v>76</v>
      </c>
      <c r="AY249" s="253" t="s">
        <v>123</v>
      </c>
    </row>
    <row r="250" s="15" customFormat="1">
      <c r="A250" s="15"/>
      <c r="B250" s="254"/>
      <c r="C250" s="255"/>
      <c r="D250" s="234" t="s">
        <v>132</v>
      </c>
      <c r="E250" s="256" t="s">
        <v>1</v>
      </c>
      <c r="F250" s="257" t="s">
        <v>137</v>
      </c>
      <c r="G250" s="255"/>
      <c r="H250" s="258">
        <v>1.5489999999999999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4" t="s">
        <v>132</v>
      </c>
      <c r="AU250" s="264" t="s">
        <v>86</v>
      </c>
      <c r="AV250" s="15" t="s">
        <v>130</v>
      </c>
      <c r="AW250" s="15" t="s">
        <v>32</v>
      </c>
      <c r="AX250" s="15" t="s">
        <v>84</v>
      </c>
      <c r="AY250" s="264" t="s">
        <v>123</v>
      </c>
    </row>
    <row r="251" s="2" customFormat="1" ht="21.75" customHeight="1">
      <c r="A251" s="39"/>
      <c r="B251" s="40"/>
      <c r="C251" s="219" t="s">
        <v>281</v>
      </c>
      <c r="D251" s="219" t="s">
        <v>125</v>
      </c>
      <c r="E251" s="220" t="s">
        <v>282</v>
      </c>
      <c r="F251" s="221" t="s">
        <v>283</v>
      </c>
      <c r="G251" s="222" t="s">
        <v>128</v>
      </c>
      <c r="H251" s="223">
        <v>19.689</v>
      </c>
      <c r="I251" s="224"/>
      <c r="J251" s="225">
        <f>ROUND(I251*H251,2)</f>
        <v>0</v>
      </c>
      <c r="K251" s="221" t="s">
        <v>129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0.01762</v>
      </c>
      <c r="R251" s="228">
        <f>Q251*H251</f>
        <v>0.34692018000000002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130</v>
      </c>
      <c r="AT251" s="230" t="s">
        <v>125</v>
      </c>
      <c r="AU251" s="230" t="s">
        <v>86</v>
      </c>
      <c r="AY251" s="18" t="s">
        <v>123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130</v>
      </c>
      <c r="BM251" s="230" t="s">
        <v>284</v>
      </c>
    </row>
    <row r="252" s="13" customFormat="1">
      <c r="A252" s="13"/>
      <c r="B252" s="232"/>
      <c r="C252" s="233"/>
      <c r="D252" s="234" t="s">
        <v>132</v>
      </c>
      <c r="E252" s="235" t="s">
        <v>1</v>
      </c>
      <c r="F252" s="236" t="s">
        <v>277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132</v>
      </c>
      <c r="AU252" s="242" t="s">
        <v>86</v>
      </c>
      <c r="AV252" s="13" t="s">
        <v>84</v>
      </c>
      <c r="AW252" s="13" t="s">
        <v>32</v>
      </c>
      <c r="AX252" s="13" t="s">
        <v>76</v>
      </c>
      <c r="AY252" s="242" t="s">
        <v>123</v>
      </c>
    </row>
    <row r="253" s="14" customFormat="1">
      <c r="A253" s="14"/>
      <c r="B253" s="243"/>
      <c r="C253" s="244"/>
      <c r="D253" s="234" t="s">
        <v>132</v>
      </c>
      <c r="E253" s="245" t="s">
        <v>1</v>
      </c>
      <c r="F253" s="246" t="s">
        <v>285</v>
      </c>
      <c r="G253" s="244"/>
      <c r="H253" s="247">
        <v>13.565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132</v>
      </c>
      <c r="AU253" s="253" t="s">
        <v>86</v>
      </c>
      <c r="AV253" s="14" t="s">
        <v>86</v>
      </c>
      <c r="AW253" s="14" t="s">
        <v>32</v>
      </c>
      <c r="AX253" s="14" t="s">
        <v>76</v>
      </c>
      <c r="AY253" s="253" t="s">
        <v>123</v>
      </c>
    </row>
    <row r="254" s="13" customFormat="1">
      <c r="A254" s="13"/>
      <c r="B254" s="232"/>
      <c r="C254" s="233"/>
      <c r="D254" s="234" t="s">
        <v>132</v>
      </c>
      <c r="E254" s="235" t="s">
        <v>1</v>
      </c>
      <c r="F254" s="236" t="s">
        <v>184</v>
      </c>
      <c r="G254" s="233"/>
      <c r="H254" s="235" t="s">
        <v>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132</v>
      </c>
      <c r="AU254" s="242" t="s">
        <v>86</v>
      </c>
      <c r="AV254" s="13" t="s">
        <v>84</v>
      </c>
      <c r="AW254" s="13" t="s">
        <v>32</v>
      </c>
      <c r="AX254" s="13" t="s">
        <v>76</v>
      </c>
      <c r="AY254" s="242" t="s">
        <v>123</v>
      </c>
    </row>
    <row r="255" s="14" customFormat="1">
      <c r="A255" s="14"/>
      <c r="B255" s="243"/>
      <c r="C255" s="244"/>
      <c r="D255" s="234" t="s">
        <v>132</v>
      </c>
      <c r="E255" s="245" t="s">
        <v>1</v>
      </c>
      <c r="F255" s="246" t="s">
        <v>286</v>
      </c>
      <c r="G255" s="244"/>
      <c r="H255" s="247">
        <v>3.0619999999999998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132</v>
      </c>
      <c r="AU255" s="253" t="s">
        <v>86</v>
      </c>
      <c r="AV255" s="14" t="s">
        <v>86</v>
      </c>
      <c r="AW255" s="14" t="s">
        <v>32</v>
      </c>
      <c r="AX255" s="14" t="s">
        <v>76</v>
      </c>
      <c r="AY255" s="253" t="s">
        <v>123</v>
      </c>
    </row>
    <row r="256" s="14" customFormat="1">
      <c r="A256" s="14"/>
      <c r="B256" s="243"/>
      <c r="C256" s="244"/>
      <c r="D256" s="234" t="s">
        <v>132</v>
      </c>
      <c r="E256" s="245" t="s">
        <v>1</v>
      </c>
      <c r="F256" s="246" t="s">
        <v>286</v>
      </c>
      <c r="G256" s="244"/>
      <c r="H256" s="247">
        <v>3.0619999999999998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132</v>
      </c>
      <c r="AU256" s="253" t="s">
        <v>86</v>
      </c>
      <c r="AV256" s="14" t="s">
        <v>86</v>
      </c>
      <c r="AW256" s="14" t="s">
        <v>32</v>
      </c>
      <c r="AX256" s="14" t="s">
        <v>76</v>
      </c>
      <c r="AY256" s="253" t="s">
        <v>123</v>
      </c>
    </row>
    <row r="257" s="15" customFormat="1">
      <c r="A257" s="15"/>
      <c r="B257" s="254"/>
      <c r="C257" s="255"/>
      <c r="D257" s="234" t="s">
        <v>132</v>
      </c>
      <c r="E257" s="256" t="s">
        <v>1</v>
      </c>
      <c r="F257" s="257" t="s">
        <v>137</v>
      </c>
      <c r="G257" s="255"/>
      <c r="H257" s="258">
        <v>19.689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4" t="s">
        <v>132</v>
      </c>
      <c r="AU257" s="264" t="s">
        <v>86</v>
      </c>
      <c r="AV257" s="15" t="s">
        <v>130</v>
      </c>
      <c r="AW257" s="15" t="s">
        <v>32</v>
      </c>
      <c r="AX257" s="15" t="s">
        <v>84</v>
      </c>
      <c r="AY257" s="264" t="s">
        <v>123</v>
      </c>
    </row>
    <row r="258" s="2" customFormat="1" ht="16.5" customHeight="1">
      <c r="A258" s="39"/>
      <c r="B258" s="40"/>
      <c r="C258" s="265" t="s">
        <v>287</v>
      </c>
      <c r="D258" s="265" t="s">
        <v>216</v>
      </c>
      <c r="E258" s="266" t="s">
        <v>288</v>
      </c>
      <c r="F258" s="267" t="s">
        <v>289</v>
      </c>
      <c r="G258" s="268" t="s">
        <v>158</v>
      </c>
      <c r="H258" s="269">
        <v>15</v>
      </c>
      <c r="I258" s="270"/>
      <c r="J258" s="271">
        <f>ROUND(I258*H258,2)</f>
        <v>0</v>
      </c>
      <c r="K258" s="267" t="s">
        <v>129</v>
      </c>
      <c r="L258" s="272"/>
      <c r="M258" s="273" t="s">
        <v>1</v>
      </c>
      <c r="N258" s="274" t="s">
        <v>41</v>
      </c>
      <c r="O258" s="92"/>
      <c r="P258" s="228">
        <f>O258*H258</f>
        <v>0</v>
      </c>
      <c r="Q258" s="228">
        <v>0.044200000000000003</v>
      </c>
      <c r="R258" s="228">
        <f>Q258*H258</f>
        <v>0.66300000000000003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174</v>
      </c>
      <c r="AT258" s="230" t="s">
        <v>216</v>
      </c>
      <c r="AU258" s="230" t="s">
        <v>86</v>
      </c>
      <c r="AY258" s="18" t="s">
        <v>123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130</v>
      </c>
      <c r="BM258" s="230" t="s">
        <v>290</v>
      </c>
    </row>
    <row r="259" s="13" customFormat="1">
      <c r="A259" s="13"/>
      <c r="B259" s="232"/>
      <c r="C259" s="233"/>
      <c r="D259" s="234" t="s">
        <v>132</v>
      </c>
      <c r="E259" s="235" t="s">
        <v>1</v>
      </c>
      <c r="F259" s="236" t="s">
        <v>277</v>
      </c>
      <c r="G259" s="233"/>
      <c r="H259" s="235" t="s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132</v>
      </c>
      <c r="AU259" s="242" t="s">
        <v>86</v>
      </c>
      <c r="AV259" s="13" t="s">
        <v>84</v>
      </c>
      <c r="AW259" s="13" t="s">
        <v>32</v>
      </c>
      <c r="AX259" s="13" t="s">
        <v>76</v>
      </c>
      <c r="AY259" s="242" t="s">
        <v>123</v>
      </c>
    </row>
    <row r="260" s="14" customFormat="1">
      <c r="A260" s="14"/>
      <c r="B260" s="243"/>
      <c r="C260" s="244"/>
      <c r="D260" s="234" t="s">
        <v>132</v>
      </c>
      <c r="E260" s="245" t="s">
        <v>1</v>
      </c>
      <c r="F260" s="246" t="s">
        <v>291</v>
      </c>
      <c r="G260" s="244"/>
      <c r="H260" s="247">
        <v>3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132</v>
      </c>
      <c r="AU260" s="253" t="s">
        <v>86</v>
      </c>
      <c r="AV260" s="14" t="s">
        <v>86</v>
      </c>
      <c r="AW260" s="14" t="s">
        <v>32</v>
      </c>
      <c r="AX260" s="14" t="s">
        <v>76</v>
      </c>
      <c r="AY260" s="253" t="s">
        <v>123</v>
      </c>
    </row>
    <row r="261" s="15" customFormat="1">
      <c r="A261" s="15"/>
      <c r="B261" s="254"/>
      <c r="C261" s="255"/>
      <c r="D261" s="234" t="s">
        <v>132</v>
      </c>
      <c r="E261" s="256" t="s">
        <v>1</v>
      </c>
      <c r="F261" s="257" t="s">
        <v>137</v>
      </c>
      <c r="G261" s="255"/>
      <c r="H261" s="258">
        <v>3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132</v>
      </c>
      <c r="AU261" s="264" t="s">
        <v>86</v>
      </c>
      <c r="AV261" s="15" t="s">
        <v>130</v>
      </c>
      <c r="AW261" s="15" t="s">
        <v>32</v>
      </c>
      <c r="AX261" s="15" t="s">
        <v>76</v>
      </c>
      <c r="AY261" s="264" t="s">
        <v>123</v>
      </c>
    </row>
    <row r="262" s="14" customFormat="1">
      <c r="A262" s="14"/>
      <c r="B262" s="243"/>
      <c r="C262" s="244"/>
      <c r="D262" s="234" t="s">
        <v>132</v>
      </c>
      <c r="E262" s="245" t="s">
        <v>1</v>
      </c>
      <c r="F262" s="246" t="s">
        <v>292</v>
      </c>
      <c r="G262" s="244"/>
      <c r="H262" s="247">
        <v>15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132</v>
      </c>
      <c r="AU262" s="253" t="s">
        <v>86</v>
      </c>
      <c r="AV262" s="14" t="s">
        <v>86</v>
      </c>
      <c r="AW262" s="14" t="s">
        <v>32</v>
      </c>
      <c r="AX262" s="14" t="s">
        <v>84</v>
      </c>
      <c r="AY262" s="253" t="s">
        <v>123</v>
      </c>
    </row>
    <row r="263" s="2" customFormat="1" ht="16.5" customHeight="1">
      <c r="A263" s="39"/>
      <c r="B263" s="40"/>
      <c r="C263" s="265" t="s">
        <v>293</v>
      </c>
      <c r="D263" s="265" t="s">
        <v>216</v>
      </c>
      <c r="E263" s="266" t="s">
        <v>294</v>
      </c>
      <c r="F263" s="267" t="s">
        <v>295</v>
      </c>
      <c r="G263" s="268" t="s">
        <v>158</v>
      </c>
      <c r="H263" s="269">
        <v>10</v>
      </c>
      <c r="I263" s="270"/>
      <c r="J263" s="271">
        <f>ROUND(I263*H263,2)</f>
        <v>0</v>
      </c>
      <c r="K263" s="267" t="s">
        <v>129</v>
      </c>
      <c r="L263" s="272"/>
      <c r="M263" s="273" t="s">
        <v>1</v>
      </c>
      <c r="N263" s="274" t="s">
        <v>41</v>
      </c>
      <c r="O263" s="92"/>
      <c r="P263" s="228">
        <f>O263*H263</f>
        <v>0</v>
      </c>
      <c r="Q263" s="228">
        <v>0.0287</v>
      </c>
      <c r="R263" s="228">
        <f>Q263*H263</f>
        <v>0.28699999999999998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174</v>
      </c>
      <c r="AT263" s="230" t="s">
        <v>216</v>
      </c>
      <c r="AU263" s="230" t="s">
        <v>86</v>
      </c>
      <c r="AY263" s="18" t="s">
        <v>123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130</v>
      </c>
      <c r="BM263" s="230" t="s">
        <v>296</v>
      </c>
    </row>
    <row r="264" s="13" customFormat="1">
      <c r="A264" s="13"/>
      <c r="B264" s="232"/>
      <c r="C264" s="233"/>
      <c r="D264" s="234" t="s">
        <v>132</v>
      </c>
      <c r="E264" s="235" t="s">
        <v>1</v>
      </c>
      <c r="F264" s="236" t="s">
        <v>184</v>
      </c>
      <c r="G264" s="233"/>
      <c r="H264" s="235" t="s">
        <v>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132</v>
      </c>
      <c r="AU264" s="242" t="s">
        <v>86</v>
      </c>
      <c r="AV264" s="13" t="s">
        <v>84</v>
      </c>
      <c r="AW264" s="13" t="s">
        <v>32</v>
      </c>
      <c r="AX264" s="13" t="s">
        <v>76</v>
      </c>
      <c r="AY264" s="242" t="s">
        <v>123</v>
      </c>
    </row>
    <row r="265" s="14" customFormat="1">
      <c r="A265" s="14"/>
      <c r="B265" s="243"/>
      <c r="C265" s="244"/>
      <c r="D265" s="234" t="s">
        <v>132</v>
      </c>
      <c r="E265" s="245" t="s">
        <v>1</v>
      </c>
      <c r="F265" s="246" t="s">
        <v>297</v>
      </c>
      <c r="G265" s="244"/>
      <c r="H265" s="247">
        <v>10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132</v>
      </c>
      <c r="AU265" s="253" t="s">
        <v>86</v>
      </c>
      <c r="AV265" s="14" t="s">
        <v>86</v>
      </c>
      <c r="AW265" s="14" t="s">
        <v>32</v>
      </c>
      <c r="AX265" s="14" t="s">
        <v>84</v>
      </c>
      <c r="AY265" s="253" t="s">
        <v>123</v>
      </c>
    </row>
    <row r="266" s="12" customFormat="1" ht="22.8" customHeight="1">
      <c r="A266" s="12"/>
      <c r="B266" s="203"/>
      <c r="C266" s="204"/>
      <c r="D266" s="205" t="s">
        <v>75</v>
      </c>
      <c r="E266" s="217" t="s">
        <v>155</v>
      </c>
      <c r="F266" s="217" t="s">
        <v>298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SUM(P267:P322)</f>
        <v>0</v>
      </c>
      <c r="Q266" s="211"/>
      <c r="R266" s="212">
        <f>SUM(R267:R322)</f>
        <v>453.99683599999997</v>
      </c>
      <c r="S266" s="211"/>
      <c r="T266" s="213">
        <f>SUM(T267:T322)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84</v>
      </c>
      <c r="AT266" s="215" t="s">
        <v>75</v>
      </c>
      <c r="AU266" s="215" t="s">
        <v>84</v>
      </c>
      <c r="AY266" s="214" t="s">
        <v>123</v>
      </c>
      <c r="BK266" s="216">
        <f>SUM(BK267:BK322)</f>
        <v>0</v>
      </c>
    </row>
    <row r="267" s="2" customFormat="1" ht="21.75" customHeight="1">
      <c r="A267" s="39"/>
      <c r="B267" s="40"/>
      <c r="C267" s="219" t="s">
        <v>299</v>
      </c>
      <c r="D267" s="219" t="s">
        <v>125</v>
      </c>
      <c r="E267" s="220" t="s">
        <v>300</v>
      </c>
      <c r="F267" s="221" t="s">
        <v>301</v>
      </c>
      <c r="G267" s="222" t="s">
        <v>128</v>
      </c>
      <c r="H267" s="223">
        <v>322.80000000000001</v>
      </c>
      <c r="I267" s="224"/>
      <c r="J267" s="225">
        <f>ROUND(I267*H267,2)</f>
        <v>0</v>
      </c>
      <c r="K267" s="221" t="s">
        <v>129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0.23000000000000001</v>
      </c>
      <c r="R267" s="228">
        <f>Q267*H267</f>
        <v>74.244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130</v>
      </c>
      <c r="AT267" s="230" t="s">
        <v>125</v>
      </c>
      <c r="AU267" s="230" t="s">
        <v>86</v>
      </c>
      <c r="AY267" s="18" t="s">
        <v>123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130</v>
      </c>
      <c r="BM267" s="230" t="s">
        <v>302</v>
      </c>
    </row>
    <row r="268" s="13" customFormat="1">
      <c r="A268" s="13"/>
      <c r="B268" s="232"/>
      <c r="C268" s="233"/>
      <c r="D268" s="234" t="s">
        <v>132</v>
      </c>
      <c r="E268" s="235" t="s">
        <v>1</v>
      </c>
      <c r="F268" s="236" t="s">
        <v>303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132</v>
      </c>
      <c r="AU268" s="242" t="s">
        <v>86</v>
      </c>
      <c r="AV268" s="13" t="s">
        <v>84</v>
      </c>
      <c r="AW268" s="13" t="s">
        <v>32</v>
      </c>
      <c r="AX268" s="13" t="s">
        <v>76</v>
      </c>
      <c r="AY268" s="242" t="s">
        <v>123</v>
      </c>
    </row>
    <row r="269" s="14" customFormat="1">
      <c r="A269" s="14"/>
      <c r="B269" s="243"/>
      <c r="C269" s="244"/>
      <c r="D269" s="234" t="s">
        <v>132</v>
      </c>
      <c r="E269" s="245" t="s">
        <v>1</v>
      </c>
      <c r="F269" s="246" t="s">
        <v>304</v>
      </c>
      <c r="G269" s="244"/>
      <c r="H269" s="247">
        <v>322.80000000000001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132</v>
      </c>
      <c r="AU269" s="253" t="s">
        <v>86</v>
      </c>
      <c r="AV269" s="14" t="s">
        <v>86</v>
      </c>
      <c r="AW269" s="14" t="s">
        <v>32</v>
      </c>
      <c r="AX269" s="14" t="s">
        <v>84</v>
      </c>
      <c r="AY269" s="253" t="s">
        <v>123</v>
      </c>
    </row>
    <row r="270" s="2" customFormat="1" ht="21.75" customHeight="1">
      <c r="A270" s="39"/>
      <c r="B270" s="40"/>
      <c r="C270" s="219" t="s">
        <v>305</v>
      </c>
      <c r="D270" s="219" t="s">
        <v>125</v>
      </c>
      <c r="E270" s="220" t="s">
        <v>306</v>
      </c>
      <c r="F270" s="221" t="s">
        <v>307</v>
      </c>
      <c r="G270" s="222" t="s">
        <v>128</v>
      </c>
      <c r="H270" s="223">
        <v>7.7000000000000002</v>
      </c>
      <c r="I270" s="224"/>
      <c r="J270" s="225">
        <f>ROUND(I270*H270,2)</f>
        <v>0</v>
      </c>
      <c r="K270" s="221" t="s">
        <v>129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0.34499999999999997</v>
      </c>
      <c r="R270" s="228">
        <f>Q270*H270</f>
        <v>2.6564999999999999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130</v>
      </c>
      <c r="AT270" s="230" t="s">
        <v>125</v>
      </c>
      <c r="AU270" s="230" t="s">
        <v>86</v>
      </c>
      <c r="AY270" s="18" t="s">
        <v>123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130</v>
      </c>
      <c r="BM270" s="230" t="s">
        <v>308</v>
      </c>
    </row>
    <row r="271" s="13" customFormat="1">
      <c r="A271" s="13"/>
      <c r="B271" s="232"/>
      <c r="C271" s="233"/>
      <c r="D271" s="234" t="s">
        <v>132</v>
      </c>
      <c r="E271" s="235" t="s">
        <v>1</v>
      </c>
      <c r="F271" s="236" t="s">
        <v>309</v>
      </c>
      <c r="G271" s="233"/>
      <c r="H271" s="235" t="s">
        <v>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132</v>
      </c>
      <c r="AU271" s="242" t="s">
        <v>86</v>
      </c>
      <c r="AV271" s="13" t="s">
        <v>84</v>
      </c>
      <c r="AW271" s="13" t="s">
        <v>32</v>
      </c>
      <c r="AX271" s="13" t="s">
        <v>76</v>
      </c>
      <c r="AY271" s="242" t="s">
        <v>123</v>
      </c>
    </row>
    <row r="272" s="14" customFormat="1">
      <c r="A272" s="14"/>
      <c r="B272" s="243"/>
      <c r="C272" s="244"/>
      <c r="D272" s="234" t="s">
        <v>132</v>
      </c>
      <c r="E272" s="245" t="s">
        <v>1</v>
      </c>
      <c r="F272" s="246" t="s">
        <v>144</v>
      </c>
      <c r="G272" s="244"/>
      <c r="H272" s="247">
        <v>7.7000000000000002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132</v>
      </c>
      <c r="AU272" s="253" t="s">
        <v>86</v>
      </c>
      <c r="AV272" s="14" t="s">
        <v>86</v>
      </c>
      <c r="AW272" s="14" t="s">
        <v>32</v>
      </c>
      <c r="AX272" s="14" t="s">
        <v>84</v>
      </c>
      <c r="AY272" s="253" t="s">
        <v>123</v>
      </c>
    </row>
    <row r="273" s="2" customFormat="1" ht="33" customHeight="1">
      <c r="A273" s="39"/>
      <c r="B273" s="40"/>
      <c r="C273" s="219" t="s">
        <v>310</v>
      </c>
      <c r="D273" s="219" t="s">
        <v>125</v>
      </c>
      <c r="E273" s="220" t="s">
        <v>311</v>
      </c>
      <c r="F273" s="221" t="s">
        <v>312</v>
      </c>
      <c r="G273" s="222" t="s">
        <v>128</v>
      </c>
      <c r="H273" s="223">
        <v>166.59999999999999</v>
      </c>
      <c r="I273" s="224"/>
      <c r="J273" s="225">
        <f>ROUND(I273*H273,2)</f>
        <v>0</v>
      </c>
      <c r="K273" s="221" t="s">
        <v>129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0.12966</v>
      </c>
      <c r="R273" s="228">
        <f>Q273*H273</f>
        <v>21.601355999999999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130</v>
      </c>
      <c r="AT273" s="230" t="s">
        <v>125</v>
      </c>
      <c r="AU273" s="230" t="s">
        <v>86</v>
      </c>
      <c r="AY273" s="18" t="s">
        <v>123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130</v>
      </c>
      <c r="BM273" s="230" t="s">
        <v>313</v>
      </c>
    </row>
    <row r="274" s="13" customFormat="1">
      <c r="A274" s="13"/>
      <c r="B274" s="232"/>
      <c r="C274" s="233"/>
      <c r="D274" s="234" t="s">
        <v>132</v>
      </c>
      <c r="E274" s="235" t="s">
        <v>1</v>
      </c>
      <c r="F274" s="236" t="s">
        <v>314</v>
      </c>
      <c r="G274" s="233"/>
      <c r="H274" s="235" t="s">
        <v>1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132</v>
      </c>
      <c r="AU274" s="242" t="s">
        <v>86</v>
      </c>
      <c r="AV274" s="13" t="s">
        <v>84</v>
      </c>
      <c r="AW274" s="13" t="s">
        <v>32</v>
      </c>
      <c r="AX274" s="13" t="s">
        <v>76</v>
      </c>
      <c r="AY274" s="242" t="s">
        <v>123</v>
      </c>
    </row>
    <row r="275" s="13" customFormat="1">
      <c r="A275" s="13"/>
      <c r="B275" s="232"/>
      <c r="C275" s="233"/>
      <c r="D275" s="234" t="s">
        <v>132</v>
      </c>
      <c r="E275" s="235" t="s">
        <v>1</v>
      </c>
      <c r="F275" s="236" t="s">
        <v>141</v>
      </c>
      <c r="G275" s="233"/>
      <c r="H275" s="235" t="s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132</v>
      </c>
      <c r="AU275" s="242" t="s">
        <v>86</v>
      </c>
      <c r="AV275" s="13" t="s">
        <v>84</v>
      </c>
      <c r="AW275" s="13" t="s">
        <v>32</v>
      </c>
      <c r="AX275" s="13" t="s">
        <v>76</v>
      </c>
      <c r="AY275" s="242" t="s">
        <v>123</v>
      </c>
    </row>
    <row r="276" s="14" customFormat="1">
      <c r="A276" s="14"/>
      <c r="B276" s="243"/>
      <c r="C276" s="244"/>
      <c r="D276" s="234" t="s">
        <v>132</v>
      </c>
      <c r="E276" s="245" t="s">
        <v>1</v>
      </c>
      <c r="F276" s="246" t="s">
        <v>142</v>
      </c>
      <c r="G276" s="244"/>
      <c r="H276" s="247">
        <v>75.599999999999994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132</v>
      </c>
      <c r="AU276" s="253" t="s">
        <v>86</v>
      </c>
      <c r="AV276" s="14" t="s">
        <v>86</v>
      </c>
      <c r="AW276" s="14" t="s">
        <v>32</v>
      </c>
      <c r="AX276" s="14" t="s">
        <v>76</v>
      </c>
      <c r="AY276" s="253" t="s">
        <v>123</v>
      </c>
    </row>
    <row r="277" s="13" customFormat="1">
      <c r="A277" s="13"/>
      <c r="B277" s="232"/>
      <c r="C277" s="233"/>
      <c r="D277" s="234" t="s">
        <v>132</v>
      </c>
      <c r="E277" s="235" t="s">
        <v>1</v>
      </c>
      <c r="F277" s="236" t="s">
        <v>143</v>
      </c>
      <c r="G277" s="233"/>
      <c r="H277" s="235" t="s">
        <v>1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132</v>
      </c>
      <c r="AU277" s="242" t="s">
        <v>86</v>
      </c>
      <c r="AV277" s="13" t="s">
        <v>84</v>
      </c>
      <c r="AW277" s="13" t="s">
        <v>32</v>
      </c>
      <c r="AX277" s="13" t="s">
        <v>76</v>
      </c>
      <c r="AY277" s="242" t="s">
        <v>123</v>
      </c>
    </row>
    <row r="278" s="14" customFormat="1">
      <c r="A278" s="14"/>
      <c r="B278" s="243"/>
      <c r="C278" s="244"/>
      <c r="D278" s="234" t="s">
        <v>132</v>
      </c>
      <c r="E278" s="245" t="s">
        <v>1</v>
      </c>
      <c r="F278" s="246" t="s">
        <v>144</v>
      </c>
      <c r="G278" s="244"/>
      <c r="H278" s="247">
        <v>7.7000000000000002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132</v>
      </c>
      <c r="AU278" s="253" t="s">
        <v>86</v>
      </c>
      <c r="AV278" s="14" t="s">
        <v>86</v>
      </c>
      <c r="AW278" s="14" t="s">
        <v>32</v>
      </c>
      <c r="AX278" s="14" t="s">
        <v>76</v>
      </c>
      <c r="AY278" s="253" t="s">
        <v>123</v>
      </c>
    </row>
    <row r="279" s="16" customFormat="1">
      <c r="A279" s="16"/>
      <c r="B279" s="275"/>
      <c r="C279" s="276"/>
      <c r="D279" s="234" t="s">
        <v>132</v>
      </c>
      <c r="E279" s="277" t="s">
        <v>1</v>
      </c>
      <c r="F279" s="278" t="s">
        <v>315</v>
      </c>
      <c r="G279" s="276"/>
      <c r="H279" s="279">
        <v>83.299999999999997</v>
      </c>
      <c r="I279" s="280"/>
      <c r="J279" s="276"/>
      <c r="K279" s="276"/>
      <c r="L279" s="281"/>
      <c r="M279" s="282"/>
      <c r="N279" s="283"/>
      <c r="O279" s="283"/>
      <c r="P279" s="283"/>
      <c r="Q279" s="283"/>
      <c r="R279" s="283"/>
      <c r="S279" s="283"/>
      <c r="T279" s="284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85" t="s">
        <v>132</v>
      </c>
      <c r="AU279" s="285" t="s">
        <v>86</v>
      </c>
      <c r="AV279" s="16" t="s">
        <v>145</v>
      </c>
      <c r="AW279" s="16" t="s">
        <v>32</v>
      </c>
      <c r="AX279" s="16" t="s">
        <v>76</v>
      </c>
      <c r="AY279" s="285" t="s">
        <v>123</v>
      </c>
    </row>
    <row r="280" s="13" customFormat="1">
      <c r="A280" s="13"/>
      <c r="B280" s="232"/>
      <c r="C280" s="233"/>
      <c r="D280" s="234" t="s">
        <v>132</v>
      </c>
      <c r="E280" s="235" t="s">
        <v>1</v>
      </c>
      <c r="F280" s="236" t="s">
        <v>316</v>
      </c>
      <c r="G280" s="233"/>
      <c r="H280" s="235" t="s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132</v>
      </c>
      <c r="AU280" s="242" t="s">
        <v>86</v>
      </c>
      <c r="AV280" s="13" t="s">
        <v>84</v>
      </c>
      <c r="AW280" s="13" t="s">
        <v>32</v>
      </c>
      <c r="AX280" s="13" t="s">
        <v>76</v>
      </c>
      <c r="AY280" s="242" t="s">
        <v>123</v>
      </c>
    </row>
    <row r="281" s="13" customFormat="1">
      <c r="A281" s="13"/>
      <c r="B281" s="232"/>
      <c r="C281" s="233"/>
      <c r="D281" s="234" t="s">
        <v>132</v>
      </c>
      <c r="E281" s="235" t="s">
        <v>1</v>
      </c>
      <c r="F281" s="236" t="s">
        <v>141</v>
      </c>
      <c r="G281" s="233"/>
      <c r="H281" s="235" t="s">
        <v>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132</v>
      </c>
      <c r="AU281" s="242" t="s">
        <v>86</v>
      </c>
      <c r="AV281" s="13" t="s">
        <v>84</v>
      </c>
      <c r="AW281" s="13" t="s">
        <v>32</v>
      </c>
      <c r="AX281" s="13" t="s">
        <v>76</v>
      </c>
      <c r="AY281" s="242" t="s">
        <v>123</v>
      </c>
    </row>
    <row r="282" s="14" customFormat="1">
      <c r="A282" s="14"/>
      <c r="B282" s="243"/>
      <c r="C282" s="244"/>
      <c r="D282" s="234" t="s">
        <v>132</v>
      </c>
      <c r="E282" s="245" t="s">
        <v>1</v>
      </c>
      <c r="F282" s="246" t="s">
        <v>142</v>
      </c>
      <c r="G282" s="244"/>
      <c r="H282" s="247">
        <v>75.599999999999994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132</v>
      </c>
      <c r="AU282" s="253" t="s">
        <v>86</v>
      </c>
      <c r="AV282" s="14" t="s">
        <v>86</v>
      </c>
      <c r="AW282" s="14" t="s">
        <v>32</v>
      </c>
      <c r="AX282" s="14" t="s">
        <v>76</v>
      </c>
      <c r="AY282" s="253" t="s">
        <v>123</v>
      </c>
    </row>
    <row r="283" s="13" customFormat="1">
      <c r="A283" s="13"/>
      <c r="B283" s="232"/>
      <c r="C283" s="233"/>
      <c r="D283" s="234" t="s">
        <v>132</v>
      </c>
      <c r="E283" s="235" t="s">
        <v>1</v>
      </c>
      <c r="F283" s="236" t="s">
        <v>143</v>
      </c>
      <c r="G283" s="233"/>
      <c r="H283" s="235" t="s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132</v>
      </c>
      <c r="AU283" s="242" t="s">
        <v>86</v>
      </c>
      <c r="AV283" s="13" t="s">
        <v>84</v>
      </c>
      <c r="AW283" s="13" t="s">
        <v>32</v>
      </c>
      <c r="AX283" s="13" t="s">
        <v>76</v>
      </c>
      <c r="AY283" s="242" t="s">
        <v>123</v>
      </c>
    </row>
    <row r="284" s="14" customFormat="1">
      <c r="A284" s="14"/>
      <c r="B284" s="243"/>
      <c r="C284" s="244"/>
      <c r="D284" s="234" t="s">
        <v>132</v>
      </c>
      <c r="E284" s="245" t="s">
        <v>1</v>
      </c>
      <c r="F284" s="246" t="s">
        <v>144</v>
      </c>
      <c r="G284" s="244"/>
      <c r="H284" s="247">
        <v>7.7000000000000002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132</v>
      </c>
      <c r="AU284" s="253" t="s">
        <v>86</v>
      </c>
      <c r="AV284" s="14" t="s">
        <v>86</v>
      </c>
      <c r="AW284" s="14" t="s">
        <v>32</v>
      </c>
      <c r="AX284" s="14" t="s">
        <v>76</v>
      </c>
      <c r="AY284" s="253" t="s">
        <v>123</v>
      </c>
    </row>
    <row r="285" s="16" customFormat="1">
      <c r="A285" s="16"/>
      <c r="B285" s="275"/>
      <c r="C285" s="276"/>
      <c r="D285" s="234" t="s">
        <v>132</v>
      </c>
      <c r="E285" s="277" t="s">
        <v>1</v>
      </c>
      <c r="F285" s="278" t="s">
        <v>315</v>
      </c>
      <c r="G285" s="276"/>
      <c r="H285" s="279">
        <v>83.299999999999997</v>
      </c>
      <c r="I285" s="280"/>
      <c r="J285" s="276"/>
      <c r="K285" s="276"/>
      <c r="L285" s="281"/>
      <c r="M285" s="282"/>
      <c r="N285" s="283"/>
      <c r="O285" s="283"/>
      <c r="P285" s="283"/>
      <c r="Q285" s="283"/>
      <c r="R285" s="283"/>
      <c r="S285" s="283"/>
      <c r="T285" s="284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85" t="s">
        <v>132</v>
      </c>
      <c r="AU285" s="285" t="s">
        <v>86</v>
      </c>
      <c r="AV285" s="16" t="s">
        <v>145</v>
      </c>
      <c r="AW285" s="16" t="s">
        <v>32</v>
      </c>
      <c r="AX285" s="16" t="s">
        <v>76</v>
      </c>
      <c r="AY285" s="285" t="s">
        <v>123</v>
      </c>
    </row>
    <row r="286" s="15" customFormat="1">
      <c r="A286" s="15"/>
      <c r="B286" s="254"/>
      <c r="C286" s="255"/>
      <c r="D286" s="234" t="s">
        <v>132</v>
      </c>
      <c r="E286" s="256" t="s">
        <v>1</v>
      </c>
      <c r="F286" s="257" t="s">
        <v>137</v>
      </c>
      <c r="G286" s="255"/>
      <c r="H286" s="258">
        <v>166.59999999999997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4" t="s">
        <v>132</v>
      </c>
      <c r="AU286" s="264" t="s">
        <v>86</v>
      </c>
      <c r="AV286" s="15" t="s">
        <v>130</v>
      </c>
      <c r="AW286" s="15" t="s">
        <v>32</v>
      </c>
      <c r="AX286" s="15" t="s">
        <v>84</v>
      </c>
      <c r="AY286" s="264" t="s">
        <v>123</v>
      </c>
    </row>
    <row r="287" s="2" customFormat="1" ht="33" customHeight="1">
      <c r="A287" s="39"/>
      <c r="B287" s="40"/>
      <c r="C287" s="219" t="s">
        <v>317</v>
      </c>
      <c r="D287" s="219" t="s">
        <v>125</v>
      </c>
      <c r="E287" s="220" t="s">
        <v>318</v>
      </c>
      <c r="F287" s="221" t="s">
        <v>319</v>
      </c>
      <c r="G287" s="222" t="s">
        <v>128</v>
      </c>
      <c r="H287" s="223">
        <v>83.299999999999997</v>
      </c>
      <c r="I287" s="224"/>
      <c r="J287" s="225">
        <f>ROUND(I287*H287,2)</f>
        <v>0</v>
      </c>
      <c r="K287" s="221" t="s">
        <v>129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0.20745</v>
      </c>
      <c r="R287" s="228">
        <f>Q287*H287</f>
        <v>17.280584999999999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130</v>
      </c>
      <c r="AT287" s="230" t="s">
        <v>125</v>
      </c>
      <c r="AU287" s="230" t="s">
        <v>86</v>
      </c>
      <c r="AY287" s="18" t="s">
        <v>123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130</v>
      </c>
      <c r="BM287" s="230" t="s">
        <v>320</v>
      </c>
    </row>
    <row r="288" s="13" customFormat="1">
      <c r="A288" s="13"/>
      <c r="B288" s="232"/>
      <c r="C288" s="233"/>
      <c r="D288" s="234" t="s">
        <v>132</v>
      </c>
      <c r="E288" s="235" t="s">
        <v>1</v>
      </c>
      <c r="F288" s="236" t="s">
        <v>321</v>
      </c>
      <c r="G288" s="233"/>
      <c r="H288" s="235" t="s">
        <v>1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132</v>
      </c>
      <c r="AU288" s="242" t="s">
        <v>86</v>
      </c>
      <c r="AV288" s="13" t="s">
        <v>84</v>
      </c>
      <c r="AW288" s="13" t="s">
        <v>32</v>
      </c>
      <c r="AX288" s="13" t="s">
        <v>76</v>
      </c>
      <c r="AY288" s="242" t="s">
        <v>123</v>
      </c>
    </row>
    <row r="289" s="13" customFormat="1">
      <c r="A289" s="13"/>
      <c r="B289" s="232"/>
      <c r="C289" s="233"/>
      <c r="D289" s="234" t="s">
        <v>132</v>
      </c>
      <c r="E289" s="235" t="s">
        <v>1</v>
      </c>
      <c r="F289" s="236" t="s">
        <v>141</v>
      </c>
      <c r="G289" s="233"/>
      <c r="H289" s="235" t="s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132</v>
      </c>
      <c r="AU289" s="242" t="s">
        <v>86</v>
      </c>
      <c r="AV289" s="13" t="s">
        <v>84</v>
      </c>
      <c r="AW289" s="13" t="s">
        <v>32</v>
      </c>
      <c r="AX289" s="13" t="s">
        <v>76</v>
      </c>
      <c r="AY289" s="242" t="s">
        <v>123</v>
      </c>
    </row>
    <row r="290" s="14" customFormat="1">
      <c r="A290" s="14"/>
      <c r="B290" s="243"/>
      <c r="C290" s="244"/>
      <c r="D290" s="234" t="s">
        <v>132</v>
      </c>
      <c r="E290" s="245" t="s">
        <v>1</v>
      </c>
      <c r="F290" s="246" t="s">
        <v>142</v>
      </c>
      <c r="G290" s="244"/>
      <c r="H290" s="247">
        <v>75.599999999999994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132</v>
      </c>
      <c r="AU290" s="253" t="s">
        <v>86</v>
      </c>
      <c r="AV290" s="14" t="s">
        <v>86</v>
      </c>
      <c r="AW290" s="14" t="s">
        <v>32</v>
      </c>
      <c r="AX290" s="14" t="s">
        <v>76</v>
      </c>
      <c r="AY290" s="253" t="s">
        <v>123</v>
      </c>
    </row>
    <row r="291" s="13" customFormat="1">
      <c r="A291" s="13"/>
      <c r="B291" s="232"/>
      <c r="C291" s="233"/>
      <c r="D291" s="234" t="s">
        <v>132</v>
      </c>
      <c r="E291" s="235" t="s">
        <v>1</v>
      </c>
      <c r="F291" s="236" t="s">
        <v>143</v>
      </c>
      <c r="G291" s="233"/>
      <c r="H291" s="235" t="s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132</v>
      </c>
      <c r="AU291" s="242" t="s">
        <v>86</v>
      </c>
      <c r="AV291" s="13" t="s">
        <v>84</v>
      </c>
      <c r="AW291" s="13" t="s">
        <v>32</v>
      </c>
      <c r="AX291" s="13" t="s">
        <v>76</v>
      </c>
      <c r="AY291" s="242" t="s">
        <v>123</v>
      </c>
    </row>
    <row r="292" s="14" customFormat="1">
      <c r="A292" s="14"/>
      <c r="B292" s="243"/>
      <c r="C292" s="244"/>
      <c r="D292" s="234" t="s">
        <v>132</v>
      </c>
      <c r="E292" s="245" t="s">
        <v>1</v>
      </c>
      <c r="F292" s="246" t="s">
        <v>144</v>
      </c>
      <c r="G292" s="244"/>
      <c r="H292" s="247">
        <v>7.7000000000000002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132</v>
      </c>
      <c r="AU292" s="253" t="s">
        <v>86</v>
      </c>
      <c r="AV292" s="14" t="s">
        <v>86</v>
      </c>
      <c r="AW292" s="14" t="s">
        <v>32</v>
      </c>
      <c r="AX292" s="14" t="s">
        <v>76</v>
      </c>
      <c r="AY292" s="253" t="s">
        <v>123</v>
      </c>
    </row>
    <row r="293" s="15" customFormat="1">
      <c r="A293" s="15"/>
      <c r="B293" s="254"/>
      <c r="C293" s="255"/>
      <c r="D293" s="234" t="s">
        <v>132</v>
      </c>
      <c r="E293" s="256" t="s">
        <v>1</v>
      </c>
      <c r="F293" s="257" t="s">
        <v>137</v>
      </c>
      <c r="G293" s="255"/>
      <c r="H293" s="258">
        <v>83.299999999999997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4" t="s">
        <v>132</v>
      </c>
      <c r="AU293" s="264" t="s">
        <v>86</v>
      </c>
      <c r="AV293" s="15" t="s">
        <v>130</v>
      </c>
      <c r="AW293" s="15" t="s">
        <v>32</v>
      </c>
      <c r="AX293" s="15" t="s">
        <v>84</v>
      </c>
      <c r="AY293" s="264" t="s">
        <v>123</v>
      </c>
    </row>
    <row r="294" s="2" customFormat="1" ht="24.15" customHeight="1">
      <c r="A294" s="39"/>
      <c r="B294" s="40"/>
      <c r="C294" s="219" t="s">
        <v>322</v>
      </c>
      <c r="D294" s="219" t="s">
        <v>125</v>
      </c>
      <c r="E294" s="220" t="s">
        <v>323</v>
      </c>
      <c r="F294" s="221" t="s">
        <v>324</v>
      </c>
      <c r="G294" s="222" t="s">
        <v>128</v>
      </c>
      <c r="H294" s="223">
        <v>83.299999999999997</v>
      </c>
      <c r="I294" s="224"/>
      <c r="J294" s="225">
        <f>ROUND(I294*H294,2)</f>
        <v>0</v>
      </c>
      <c r="K294" s="221" t="s">
        <v>129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0.0065199999999999998</v>
      </c>
      <c r="R294" s="228">
        <f>Q294*H294</f>
        <v>0.54311599999999993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130</v>
      </c>
      <c r="AT294" s="230" t="s">
        <v>125</v>
      </c>
      <c r="AU294" s="230" t="s">
        <v>86</v>
      </c>
      <c r="AY294" s="18" t="s">
        <v>123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130</v>
      </c>
      <c r="BM294" s="230" t="s">
        <v>325</v>
      </c>
    </row>
    <row r="295" s="2" customFormat="1" ht="24.15" customHeight="1">
      <c r="A295" s="39"/>
      <c r="B295" s="40"/>
      <c r="C295" s="219" t="s">
        <v>326</v>
      </c>
      <c r="D295" s="219" t="s">
        <v>125</v>
      </c>
      <c r="E295" s="220" t="s">
        <v>327</v>
      </c>
      <c r="F295" s="221" t="s">
        <v>328</v>
      </c>
      <c r="G295" s="222" t="s">
        <v>128</v>
      </c>
      <c r="H295" s="223">
        <v>166.59999999999999</v>
      </c>
      <c r="I295" s="224"/>
      <c r="J295" s="225">
        <f>ROUND(I295*H295,2)</f>
        <v>0</v>
      </c>
      <c r="K295" s="221" t="s">
        <v>129</v>
      </c>
      <c r="L295" s="45"/>
      <c r="M295" s="226" t="s">
        <v>1</v>
      </c>
      <c r="N295" s="227" t="s">
        <v>41</v>
      </c>
      <c r="O295" s="92"/>
      <c r="P295" s="228">
        <f>O295*H295</f>
        <v>0</v>
      </c>
      <c r="Q295" s="228">
        <v>0.00031</v>
      </c>
      <c r="R295" s="228">
        <f>Q295*H295</f>
        <v>0.051645999999999997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130</v>
      </c>
      <c r="AT295" s="230" t="s">
        <v>125</v>
      </c>
      <c r="AU295" s="230" t="s">
        <v>86</v>
      </c>
      <c r="AY295" s="18" t="s">
        <v>123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130</v>
      </c>
      <c r="BM295" s="230" t="s">
        <v>329</v>
      </c>
    </row>
    <row r="296" s="2" customFormat="1" ht="24.15" customHeight="1">
      <c r="A296" s="39"/>
      <c r="B296" s="40"/>
      <c r="C296" s="219" t="s">
        <v>330</v>
      </c>
      <c r="D296" s="219" t="s">
        <v>125</v>
      </c>
      <c r="E296" s="220" t="s">
        <v>331</v>
      </c>
      <c r="F296" s="221" t="s">
        <v>332</v>
      </c>
      <c r="G296" s="222" t="s">
        <v>128</v>
      </c>
      <c r="H296" s="223">
        <v>1501.3</v>
      </c>
      <c r="I296" s="224"/>
      <c r="J296" s="225">
        <f>ROUND(I296*H296,2)</f>
        <v>0</v>
      </c>
      <c r="K296" s="221" t="s">
        <v>129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0.089219999999999994</v>
      </c>
      <c r="R296" s="228">
        <f>Q296*H296</f>
        <v>133.94598599999998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130</v>
      </c>
      <c r="AT296" s="230" t="s">
        <v>125</v>
      </c>
      <c r="AU296" s="230" t="s">
        <v>86</v>
      </c>
      <c r="AY296" s="18" t="s">
        <v>123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130</v>
      </c>
      <c r="BM296" s="230" t="s">
        <v>333</v>
      </c>
    </row>
    <row r="297" s="13" customFormat="1">
      <c r="A297" s="13"/>
      <c r="B297" s="232"/>
      <c r="C297" s="233"/>
      <c r="D297" s="234" t="s">
        <v>132</v>
      </c>
      <c r="E297" s="235" t="s">
        <v>1</v>
      </c>
      <c r="F297" s="236" t="s">
        <v>149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132</v>
      </c>
      <c r="AU297" s="242" t="s">
        <v>86</v>
      </c>
      <c r="AV297" s="13" t="s">
        <v>84</v>
      </c>
      <c r="AW297" s="13" t="s">
        <v>32</v>
      </c>
      <c r="AX297" s="13" t="s">
        <v>76</v>
      </c>
      <c r="AY297" s="242" t="s">
        <v>123</v>
      </c>
    </row>
    <row r="298" s="14" customFormat="1">
      <c r="A298" s="14"/>
      <c r="B298" s="243"/>
      <c r="C298" s="244"/>
      <c r="D298" s="234" t="s">
        <v>132</v>
      </c>
      <c r="E298" s="245" t="s">
        <v>1</v>
      </c>
      <c r="F298" s="246" t="s">
        <v>334</v>
      </c>
      <c r="G298" s="244"/>
      <c r="H298" s="247">
        <v>1501.3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132</v>
      </c>
      <c r="AU298" s="253" t="s">
        <v>86</v>
      </c>
      <c r="AV298" s="14" t="s">
        <v>86</v>
      </c>
      <c r="AW298" s="14" t="s">
        <v>32</v>
      </c>
      <c r="AX298" s="14" t="s">
        <v>84</v>
      </c>
      <c r="AY298" s="253" t="s">
        <v>123</v>
      </c>
    </row>
    <row r="299" s="2" customFormat="1" ht="21.75" customHeight="1">
      <c r="A299" s="39"/>
      <c r="B299" s="40"/>
      <c r="C299" s="265" t="s">
        <v>335</v>
      </c>
      <c r="D299" s="265" t="s">
        <v>216</v>
      </c>
      <c r="E299" s="266" t="s">
        <v>336</v>
      </c>
      <c r="F299" s="267" t="s">
        <v>337</v>
      </c>
      <c r="G299" s="268" t="s">
        <v>128</v>
      </c>
      <c r="H299" s="269">
        <v>1504.799</v>
      </c>
      <c r="I299" s="270"/>
      <c r="J299" s="271">
        <f>ROUND(I299*H299,2)</f>
        <v>0</v>
      </c>
      <c r="K299" s="267" t="s">
        <v>129</v>
      </c>
      <c r="L299" s="272"/>
      <c r="M299" s="273" t="s">
        <v>1</v>
      </c>
      <c r="N299" s="274" t="s">
        <v>41</v>
      </c>
      <c r="O299" s="92"/>
      <c r="P299" s="228">
        <f>O299*H299</f>
        <v>0</v>
      </c>
      <c r="Q299" s="228">
        <v>0.13100000000000001</v>
      </c>
      <c r="R299" s="228">
        <f>Q299*H299</f>
        <v>197.128669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174</v>
      </c>
      <c r="AT299" s="230" t="s">
        <v>216</v>
      </c>
      <c r="AU299" s="230" t="s">
        <v>86</v>
      </c>
      <c r="AY299" s="18" t="s">
        <v>123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84</v>
      </c>
      <c r="BK299" s="231">
        <f>ROUND(I299*H299,2)</f>
        <v>0</v>
      </c>
      <c r="BL299" s="18" t="s">
        <v>130</v>
      </c>
      <c r="BM299" s="230" t="s">
        <v>338</v>
      </c>
    </row>
    <row r="300" s="13" customFormat="1">
      <c r="A300" s="13"/>
      <c r="B300" s="232"/>
      <c r="C300" s="233"/>
      <c r="D300" s="234" t="s">
        <v>132</v>
      </c>
      <c r="E300" s="235" t="s">
        <v>1</v>
      </c>
      <c r="F300" s="236" t="s">
        <v>149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132</v>
      </c>
      <c r="AU300" s="242" t="s">
        <v>86</v>
      </c>
      <c r="AV300" s="13" t="s">
        <v>84</v>
      </c>
      <c r="AW300" s="13" t="s">
        <v>32</v>
      </c>
      <c r="AX300" s="13" t="s">
        <v>76</v>
      </c>
      <c r="AY300" s="242" t="s">
        <v>123</v>
      </c>
    </row>
    <row r="301" s="14" customFormat="1">
      <c r="A301" s="14"/>
      <c r="B301" s="243"/>
      <c r="C301" s="244"/>
      <c r="D301" s="234" t="s">
        <v>132</v>
      </c>
      <c r="E301" s="245" t="s">
        <v>1</v>
      </c>
      <c r="F301" s="246" t="s">
        <v>339</v>
      </c>
      <c r="G301" s="244"/>
      <c r="H301" s="247">
        <v>1489.9000000000001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132</v>
      </c>
      <c r="AU301" s="253" t="s">
        <v>86</v>
      </c>
      <c r="AV301" s="14" t="s">
        <v>86</v>
      </c>
      <c r="AW301" s="14" t="s">
        <v>32</v>
      </c>
      <c r="AX301" s="14" t="s">
        <v>84</v>
      </c>
      <c r="AY301" s="253" t="s">
        <v>123</v>
      </c>
    </row>
    <row r="302" s="14" customFormat="1">
      <c r="A302" s="14"/>
      <c r="B302" s="243"/>
      <c r="C302" s="244"/>
      <c r="D302" s="234" t="s">
        <v>132</v>
      </c>
      <c r="E302" s="244"/>
      <c r="F302" s="246" t="s">
        <v>340</v>
      </c>
      <c r="G302" s="244"/>
      <c r="H302" s="247">
        <v>1504.799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132</v>
      </c>
      <c r="AU302" s="253" t="s">
        <v>86</v>
      </c>
      <c r="AV302" s="14" t="s">
        <v>86</v>
      </c>
      <c r="AW302" s="14" t="s">
        <v>4</v>
      </c>
      <c r="AX302" s="14" t="s">
        <v>84</v>
      </c>
      <c r="AY302" s="253" t="s">
        <v>123</v>
      </c>
    </row>
    <row r="303" s="2" customFormat="1" ht="24.15" customHeight="1">
      <c r="A303" s="39"/>
      <c r="B303" s="40"/>
      <c r="C303" s="265" t="s">
        <v>341</v>
      </c>
      <c r="D303" s="265" t="s">
        <v>216</v>
      </c>
      <c r="E303" s="266" t="s">
        <v>342</v>
      </c>
      <c r="F303" s="267" t="s">
        <v>343</v>
      </c>
      <c r="G303" s="268" t="s">
        <v>128</v>
      </c>
      <c r="H303" s="269">
        <v>7.0700000000000003</v>
      </c>
      <c r="I303" s="270"/>
      <c r="J303" s="271">
        <f>ROUND(I303*H303,2)</f>
        <v>0</v>
      </c>
      <c r="K303" s="267" t="s">
        <v>129</v>
      </c>
      <c r="L303" s="272"/>
      <c r="M303" s="273" t="s">
        <v>1</v>
      </c>
      <c r="N303" s="274" t="s">
        <v>41</v>
      </c>
      <c r="O303" s="92"/>
      <c r="P303" s="228">
        <f>O303*H303</f>
        <v>0</v>
      </c>
      <c r="Q303" s="228">
        <v>0.13100000000000001</v>
      </c>
      <c r="R303" s="228">
        <f>Q303*H303</f>
        <v>0.92617000000000005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174</v>
      </c>
      <c r="AT303" s="230" t="s">
        <v>216</v>
      </c>
      <c r="AU303" s="230" t="s">
        <v>86</v>
      </c>
      <c r="AY303" s="18" t="s">
        <v>123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84</v>
      </c>
      <c r="BK303" s="231">
        <f>ROUND(I303*H303,2)</f>
        <v>0</v>
      </c>
      <c r="BL303" s="18" t="s">
        <v>130</v>
      </c>
      <c r="BM303" s="230" t="s">
        <v>344</v>
      </c>
    </row>
    <row r="304" s="13" customFormat="1">
      <c r="A304" s="13"/>
      <c r="B304" s="232"/>
      <c r="C304" s="233"/>
      <c r="D304" s="234" t="s">
        <v>132</v>
      </c>
      <c r="E304" s="235" t="s">
        <v>1</v>
      </c>
      <c r="F304" s="236" t="s">
        <v>149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132</v>
      </c>
      <c r="AU304" s="242" t="s">
        <v>86</v>
      </c>
      <c r="AV304" s="13" t="s">
        <v>84</v>
      </c>
      <c r="AW304" s="13" t="s">
        <v>32</v>
      </c>
      <c r="AX304" s="13" t="s">
        <v>76</v>
      </c>
      <c r="AY304" s="242" t="s">
        <v>123</v>
      </c>
    </row>
    <row r="305" s="14" customFormat="1">
      <c r="A305" s="14"/>
      <c r="B305" s="243"/>
      <c r="C305" s="244"/>
      <c r="D305" s="234" t="s">
        <v>132</v>
      </c>
      <c r="E305" s="245" t="s">
        <v>1</v>
      </c>
      <c r="F305" s="246" t="s">
        <v>168</v>
      </c>
      <c r="G305" s="244"/>
      <c r="H305" s="247">
        <v>7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132</v>
      </c>
      <c r="AU305" s="253" t="s">
        <v>86</v>
      </c>
      <c r="AV305" s="14" t="s">
        <v>86</v>
      </c>
      <c r="AW305" s="14" t="s">
        <v>32</v>
      </c>
      <c r="AX305" s="14" t="s">
        <v>84</v>
      </c>
      <c r="AY305" s="253" t="s">
        <v>123</v>
      </c>
    </row>
    <row r="306" s="14" customFormat="1">
      <c r="A306" s="14"/>
      <c r="B306" s="243"/>
      <c r="C306" s="244"/>
      <c r="D306" s="234" t="s">
        <v>132</v>
      </c>
      <c r="E306" s="244"/>
      <c r="F306" s="246" t="s">
        <v>345</v>
      </c>
      <c r="G306" s="244"/>
      <c r="H306" s="247">
        <v>7.0700000000000003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132</v>
      </c>
      <c r="AU306" s="253" t="s">
        <v>86</v>
      </c>
      <c r="AV306" s="14" t="s">
        <v>86</v>
      </c>
      <c r="AW306" s="14" t="s">
        <v>4</v>
      </c>
      <c r="AX306" s="14" t="s">
        <v>84</v>
      </c>
      <c r="AY306" s="253" t="s">
        <v>123</v>
      </c>
    </row>
    <row r="307" s="2" customFormat="1" ht="21.75" customHeight="1">
      <c r="A307" s="39"/>
      <c r="B307" s="40"/>
      <c r="C307" s="265" t="s">
        <v>346</v>
      </c>
      <c r="D307" s="265" t="s">
        <v>216</v>
      </c>
      <c r="E307" s="266" t="s">
        <v>347</v>
      </c>
      <c r="F307" s="267" t="s">
        <v>348</v>
      </c>
      <c r="G307" s="268" t="s">
        <v>128</v>
      </c>
      <c r="H307" s="269">
        <v>4.444</v>
      </c>
      <c r="I307" s="270"/>
      <c r="J307" s="271">
        <f>ROUND(I307*H307,2)</f>
        <v>0</v>
      </c>
      <c r="K307" s="267" t="s">
        <v>129</v>
      </c>
      <c r="L307" s="272"/>
      <c r="M307" s="273" t="s">
        <v>1</v>
      </c>
      <c r="N307" s="274" t="s">
        <v>41</v>
      </c>
      <c r="O307" s="92"/>
      <c r="P307" s="228">
        <f>O307*H307</f>
        <v>0</v>
      </c>
      <c r="Q307" s="228">
        <v>0.13100000000000001</v>
      </c>
      <c r="R307" s="228">
        <f>Q307*H307</f>
        <v>0.58216400000000001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174</v>
      </c>
      <c r="AT307" s="230" t="s">
        <v>216</v>
      </c>
      <c r="AU307" s="230" t="s">
        <v>86</v>
      </c>
      <c r="AY307" s="18" t="s">
        <v>123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130</v>
      </c>
      <c r="BM307" s="230" t="s">
        <v>349</v>
      </c>
    </row>
    <row r="308" s="13" customFormat="1">
      <c r="A308" s="13"/>
      <c r="B308" s="232"/>
      <c r="C308" s="233"/>
      <c r="D308" s="234" t="s">
        <v>132</v>
      </c>
      <c r="E308" s="235" t="s">
        <v>1</v>
      </c>
      <c r="F308" s="236" t="s">
        <v>149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132</v>
      </c>
      <c r="AU308" s="242" t="s">
        <v>86</v>
      </c>
      <c r="AV308" s="13" t="s">
        <v>84</v>
      </c>
      <c r="AW308" s="13" t="s">
        <v>32</v>
      </c>
      <c r="AX308" s="13" t="s">
        <v>76</v>
      </c>
      <c r="AY308" s="242" t="s">
        <v>123</v>
      </c>
    </row>
    <row r="309" s="14" customFormat="1">
      <c r="A309" s="14"/>
      <c r="B309" s="243"/>
      <c r="C309" s="244"/>
      <c r="D309" s="234" t="s">
        <v>132</v>
      </c>
      <c r="E309" s="245" t="s">
        <v>1</v>
      </c>
      <c r="F309" s="246" t="s">
        <v>350</v>
      </c>
      <c r="G309" s="244"/>
      <c r="H309" s="247">
        <v>4.4000000000000004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132</v>
      </c>
      <c r="AU309" s="253" t="s">
        <v>86</v>
      </c>
      <c r="AV309" s="14" t="s">
        <v>86</v>
      </c>
      <c r="AW309" s="14" t="s">
        <v>32</v>
      </c>
      <c r="AX309" s="14" t="s">
        <v>84</v>
      </c>
      <c r="AY309" s="253" t="s">
        <v>123</v>
      </c>
    </row>
    <row r="310" s="14" customFormat="1">
      <c r="A310" s="14"/>
      <c r="B310" s="243"/>
      <c r="C310" s="244"/>
      <c r="D310" s="234" t="s">
        <v>132</v>
      </c>
      <c r="E310" s="244"/>
      <c r="F310" s="246" t="s">
        <v>351</v>
      </c>
      <c r="G310" s="244"/>
      <c r="H310" s="247">
        <v>4.444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132</v>
      </c>
      <c r="AU310" s="253" t="s">
        <v>86</v>
      </c>
      <c r="AV310" s="14" t="s">
        <v>86</v>
      </c>
      <c r="AW310" s="14" t="s">
        <v>4</v>
      </c>
      <c r="AX310" s="14" t="s">
        <v>84</v>
      </c>
      <c r="AY310" s="253" t="s">
        <v>123</v>
      </c>
    </row>
    <row r="311" s="2" customFormat="1" ht="24.15" customHeight="1">
      <c r="A311" s="39"/>
      <c r="B311" s="40"/>
      <c r="C311" s="219" t="s">
        <v>352</v>
      </c>
      <c r="D311" s="219" t="s">
        <v>125</v>
      </c>
      <c r="E311" s="220" t="s">
        <v>353</v>
      </c>
      <c r="F311" s="221" t="s">
        <v>354</v>
      </c>
      <c r="G311" s="222" t="s">
        <v>128</v>
      </c>
      <c r="H311" s="223">
        <v>17.199999999999999</v>
      </c>
      <c r="I311" s="224"/>
      <c r="J311" s="225">
        <f>ROUND(I311*H311,2)</f>
        <v>0</v>
      </c>
      <c r="K311" s="221" t="s">
        <v>129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0.11162</v>
      </c>
      <c r="R311" s="228">
        <f>Q311*H311</f>
        <v>1.9198639999999998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130</v>
      </c>
      <c r="AT311" s="230" t="s">
        <v>125</v>
      </c>
      <c r="AU311" s="230" t="s">
        <v>86</v>
      </c>
      <c r="AY311" s="18" t="s">
        <v>123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130</v>
      </c>
      <c r="BM311" s="230" t="s">
        <v>355</v>
      </c>
    </row>
    <row r="312" s="13" customFormat="1">
      <c r="A312" s="13"/>
      <c r="B312" s="232"/>
      <c r="C312" s="233"/>
      <c r="D312" s="234" t="s">
        <v>132</v>
      </c>
      <c r="E312" s="235" t="s">
        <v>1</v>
      </c>
      <c r="F312" s="236" t="s">
        <v>149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132</v>
      </c>
      <c r="AU312" s="242" t="s">
        <v>86</v>
      </c>
      <c r="AV312" s="13" t="s">
        <v>84</v>
      </c>
      <c r="AW312" s="13" t="s">
        <v>32</v>
      </c>
      <c r="AX312" s="13" t="s">
        <v>76</v>
      </c>
      <c r="AY312" s="242" t="s">
        <v>123</v>
      </c>
    </row>
    <row r="313" s="14" customFormat="1">
      <c r="A313" s="14"/>
      <c r="B313" s="243"/>
      <c r="C313" s="244"/>
      <c r="D313" s="234" t="s">
        <v>132</v>
      </c>
      <c r="E313" s="245" t="s">
        <v>1</v>
      </c>
      <c r="F313" s="246" t="s">
        <v>356</v>
      </c>
      <c r="G313" s="244"/>
      <c r="H313" s="247">
        <v>17.199999999999999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132</v>
      </c>
      <c r="AU313" s="253" t="s">
        <v>86</v>
      </c>
      <c r="AV313" s="14" t="s">
        <v>86</v>
      </c>
      <c r="AW313" s="14" t="s">
        <v>32</v>
      </c>
      <c r="AX313" s="14" t="s">
        <v>84</v>
      </c>
      <c r="AY313" s="253" t="s">
        <v>123</v>
      </c>
    </row>
    <row r="314" s="2" customFormat="1" ht="24.15" customHeight="1">
      <c r="A314" s="39"/>
      <c r="B314" s="40"/>
      <c r="C314" s="265" t="s">
        <v>357</v>
      </c>
      <c r="D314" s="265" t="s">
        <v>216</v>
      </c>
      <c r="E314" s="266" t="s">
        <v>358</v>
      </c>
      <c r="F314" s="267" t="s">
        <v>359</v>
      </c>
      <c r="G314" s="268" t="s">
        <v>128</v>
      </c>
      <c r="H314" s="269">
        <v>1.236</v>
      </c>
      <c r="I314" s="270"/>
      <c r="J314" s="271">
        <f>ROUND(I314*H314,2)</f>
        <v>0</v>
      </c>
      <c r="K314" s="267" t="s">
        <v>129</v>
      </c>
      <c r="L314" s="272"/>
      <c r="M314" s="273" t="s">
        <v>1</v>
      </c>
      <c r="N314" s="274" t="s">
        <v>41</v>
      </c>
      <c r="O314" s="92"/>
      <c r="P314" s="228">
        <f>O314*H314</f>
        <v>0</v>
      </c>
      <c r="Q314" s="228">
        <v>0.17499999999999999</v>
      </c>
      <c r="R314" s="228">
        <f>Q314*H314</f>
        <v>0.21629999999999999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174</v>
      </c>
      <c r="AT314" s="230" t="s">
        <v>216</v>
      </c>
      <c r="AU314" s="230" t="s">
        <v>86</v>
      </c>
      <c r="AY314" s="18" t="s">
        <v>123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130</v>
      </c>
      <c r="BM314" s="230" t="s">
        <v>360</v>
      </c>
    </row>
    <row r="315" s="13" customFormat="1">
      <c r="A315" s="13"/>
      <c r="B315" s="232"/>
      <c r="C315" s="233"/>
      <c r="D315" s="234" t="s">
        <v>132</v>
      </c>
      <c r="E315" s="235" t="s">
        <v>1</v>
      </c>
      <c r="F315" s="236" t="s">
        <v>149</v>
      </c>
      <c r="G315" s="233"/>
      <c r="H315" s="235" t="s">
        <v>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132</v>
      </c>
      <c r="AU315" s="242" t="s">
        <v>86</v>
      </c>
      <c r="AV315" s="13" t="s">
        <v>84</v>
      </c>
      <c r="AW315" s="13" t="s">
        <v>32</v>
      </c>
      <c r="AX315" s="13" t="s">
        <v>76</v>
      </c>
      <c r="AY315" s="242" t="s">
        <v>123</v>
      </c>
    </row>
    <row r="316" s="14" customFormat="1">
      <c r="A316" s="14"/>
      <c r="B316" s="243"/>
      <c r="C316" s="244"/>
      <c r="D316" s="234" t="s">
        <v>132</v>
      </c>
      <c r="E316" s="245" t="s">
        <v>1</v>
      </c>
      <c r="F316" s="246" t="s">
        <v>361</v>
      </c>
      <c r="G316" s="244"/>
      <c r="H316" s="247">
        <v>1.2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132</v>
      </c>
      <c r="AU316" s="253" t="s">
        <v>86</v>
      </c>
      <c r="AV316" s="14" t="s">
        <v>86</v>
      </c>
      <c r="AW316" s="14" t="s">
        <v>32</v>
      </c>
      <c r="AX316" s="14" t="s">
        <v>84</v>
      </c>
      <c r="AY316" s="253" t="s">
        <v>123</v>
      </c>
    </row>
    <row r="317" s="14" customFormat="1">
      <c r="A317" s="14"/>
      <c r="B317" s="243"/>
      <c r="C317" s="244"/>
      <c r="D317" s="234" t="s">
        <v>132</v>
      </c>
      <c r="E317" s="244"/>
      <c r="F317" s="246" t="s">
        <v>362</v>
      </c>
      <c r="G317" s="244"/>
      <c r="H317" s="247">
        <v>1.236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132</v>
      </c>
      <c r="AU317" s="253" t="s">
        <v>86</v>
      </c>
      <c r="AV317" s="14" t="s">
        <v>86</v>
      </c>
      <c r="AW317" s="14" t="s">
        <v>4</v>
      </c>
      <c r="AX317" s="14" t="s">
        <v>84</v>
      </c>
      <c r="AY317" s="253" t="s">
        <v>123</v>
      </c>
    </row>
    <row r="318" s="2" customFormat="1" ht="21.75" customHeight="1">
      <c r="A318" s="39"/>
      <c r="B318" s="40"/>
      <c r="C318" s="265" t="s">
        <v>363</v>
      </c>
      <c r="D318" s="265" t="s">
        <v>216</v>
      </c>
      <c r="E318" s="266" t="s">
        <v>364</v>
      </c>
      <c r="F318" s="267" t="s">
        <v>365</v>
      </c>
      <c r="G318" s="268" t="s">
        <v>128</v>
      </c>
      <c r="H318" s="269">
        <v>16.48</v>
      </c>
      <c r="I318" s="270"/>
      <c r="J318" s="271">
        <f>ROUND(I318*H318,2)</f>
        <v>0</v>
      </c>
      <c r="K318" s="267" t="s">
        <v>129</v>
      </c>
      <c r="L318" s="272"/>
      <c r="M318" s="273" t="s">
        <v>1</v>
      </c>
      <c r="N318" s="274" t="s">
        <v>41</v>
      </c>
      <c r="O318" s="92"/>
      <c r="P318" s="228">
        <f>O318*H318</f>
        <v>0</v>
      </c>
      <c r="Q318" s="228">
        <v>0.17599999999999999</v>
      </c>
      <c r="R318" s="228">
        <f>Q318*H318</f>
        <v>2.9004799999999999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174</v>
      </c>
      <c r="AT318" s="230" t="s">
        <v>216</v>
      </c>
      <c r="AU318" s="230" t="s">
        <v>86</v>
      </c>
      <c r="AY318" s="18" t="s">
        <v>123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130</v>
      </c>
      <c r="BM318" s="230" t="s">
        <v>366</v>
      </c>
    </row>
    <row r="319" s="13" customFormat="1">
      <c r="A319" s="13"/>
      <c r="B319" s="232"/>
      <c r="C319" s="233"/>
      <c r="D319" s="234" t="s">
        <v>132</v>
      </c>
      <c r="E319" s="235" t="s">
        <v>1</v>
      </c>
      <c r="F319" s="236" t="s">
        <v>149</v>
      </c>
      <c r="G319" s="233"/>
      <c r="H319" s="235" t="s">
        <v>1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132</v>
      </c>
      <c r="AU319" s="242" t="s">
        <v>86</v>
      </c>
      <c r="AV319" s="13" t="s">
        <v>84</v>
      </c>
      <c r="AW319" s="13" t="s">
        <v>32</v>
      </c>
      <c r="AX319" s="13" t="s">
        <v>76</v>
      </c>
      <c r="AY319" s="242" t="s">
        <v>123</v>
      </c>
    </row>
    <row r="320" s="14" customFormat="1">
      <c r="A320" s="14"/>
      <c r="B320" s="243"/>
      <c r="C320" s="244"/>
      <c r="D320" s="234" t="s">
        <v>132</v>
      </c>
      <c r="E320" s="245" t="s">
        <v>1</v>
      </c>
      <c r="F320" s="246" t="s">
        <v>228</v>
      </c>
      <c r="G320" s="244"/>
      <c r="H320" s="247">
        <v>16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132</v>
      </c>
      <c r="AU320" s="253" t="s">
        <v>86</v>
      </c>
      <c r="AV320" s="14" t="s">
        <v>86</v>
      </c>
      <c r="AW320" s="14" t="s">
        <v>32</v>
      </c>
      <c r="AX320" s="14" t="s">
        <v>84</v>
      </c>
      <c r="AY320" s="253" t="s">
        <v>123</v>
      </c>
    </row>
    <row r="321" s="14" customFormat="1">
      <c r="A321" s="14"/>
      <c r="B321" s="243"/>
      <c r="C321" s="244"/>
      <c r="D321" s="234" t="s">
        <v>132</v>
      </c>
      <c r="E321" s="244"/>
      <c r="F321" s="246" t="s">
        <v>367</v>
      </c>
      <c r="G321" s="244"/>
      <c r="H321" s="247">
        <v>16.48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132</v>
      </c>
      <c r="AU321" s="253" t="s">
        <v>86</v>
      </c>
      <c r="AV321" s="14" t="s">
        <v>86</v>
      </c>
      <c r="AW321" s="14" t="s">
        <v>4</v>
      </c>
      <c r="AX321" s="14" t="s">
        <v>84</v>
      </c>
      <c r="AY321" s="253" t="s">
        <v>123</v>
      </c>
    </row>
    <row r="322" s="2" customFormat="1" ht="37.8" customHeight="1">
      <c r="A322" s="39"/>
      <c r="B322" s="40"/>
      <c r="C322" s="219" t="s">
        <v>368</v>
      </c>
      <c r="D322" s="219" t="s">
        <v>125</v>
      </c>
      <c r="E322" s="220" t="s">
        <v>369</v>
      </c>
      <c r="F322" s="221" t="s">
        <v>370</v>
      </c>
      <c r="G322" s="222" t="s">
        <v>128</v>
      </c>
      <c r="H322" s="223">
        <v>60</v>
      </c>
      <c r="I322" s="224"/>
      <c r="J322" s="225">
        <f>ROUND(I322*H322,2)</f>
        <v>0</v>
      </c>
      <c r="K322" s="221" t="s">
        <v>129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130</v>
      </c>
      <c r="AT322" s="230" t="s">
        <v>125</v>
      </c>
      <c r="AU322" s="230" t="s">
        <v>86</v>
      </c>
      <c r="AY322" s="18" t="s">
        <v>123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130</v>
      </c>
      <c r="BM322" s="230" t="s">
        <v>371</v>
      </c>
    </row>
    <row r="323" s="12" customFormat="1" ht="22.8" customHeight="1">
      <c r="A323" s="12"/>
      <c r="B323" s="203"/>
      <c r="C323" s="204"/>
      <c r="D323" s="205" t="s">
        <v>75</v>
      </c>
      <c r="E323" s="217" t="s">
        <v>162</v>
      </c>
      <c r="F323" s="217" t="s">
        <v>372</v>
      </c>
      <c r="G323" s="204"/>
      <c r="H323" s="204"/>
      <c r="I323" s="207"/>
      <c r="J323" s="218">
        <f>BK323</f>
        <v>0</v>
      </c>
      <c r="K323" s="204"/>
      <c r="L323" s="209"/>
      <c r="M323" s="210"/>
      <c r="N323" s="211"/>
      <c r="O323" s="211"/>
      <c r="P323" s="212">
        <f>SUM(P324:P326)</f>
        <v>0</v>
      </c>
      <c r="Q323" s="211"/>
      <c r="R323" s="212">
        <f>SUM(R324:R326)</f>
        <v>1.2491600000000001</v>
      </c>
      <c r="S323" s="211"/>
      <c r="T323" s="213">
        <f>SUM(T324:T326)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4" t="s">
        <v>84</v>
      </c>
      <c r="AT323" s="215" t="s">
        <v>75</v>
      </c>
      <c r="AU323" s="215" t="s">
        <v>84</v>
      </c>
      <c r="AY323" s="214" t="s">
        <v>123</v>
      </c>
      <c r="BK323" s="216">
        <f>SUM(BK324:BK326)</f>
        <v>0</v>
      </c>
    </row>
    <row r="324" s="2" customFormat="1" ht="21.75" customHeight="1">
      <c r="A324" s="39"/>
      <c r="B324" s="40"/>
      <c r="C324" s="219" t="s">
        <v>373</v>
      </c>
      <c r="D324" s="219" t="s">
        <v>125</v>
      </c>
      <c r="E324" s="220" t="s">
        <v>374</v>
      </c>
      <c r="F324" s="221" t="s">
        <v>375</v>
      </c>
      <c r="G324" s="222" t="s">
        <v>128</v>
      </c>
      <c r="H324" s="223">
        <v>6.7999999999999998</v>
      </c>
      <c r="I324" s="224"/>
      <c r="J324" s="225">
        <f>ROUND(I324*H324,2)</f>
        <v>0</v>
      </c>
      <c r="K324" s="221" t="s">
        <v>129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0.1837</v>
      </c>
      <c r="R324" s="228">
        <f>Q324*H324</f>
        <v>1.2491600000000001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130</v>
      </c>
      <c r="AT324" s="230" t="s">
        <v>125</v>
      </c>
      <c r="AU324" s="230" t="s">
        <v>86</v>
      </c>
      <c r="AY324" s="18" t="s">
        <v>123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130</v>
      </c>
      <c r="BM324" s="230" t="s">
        <v>376</v>
      </c>
    </row>
    <row r="325" s="13" customFormat="1">
      <c r="A325" s="13"/>
      <c r="B325" s="232"/>
      <c r="C325" s="233"/>
      <c r="D325" s="234" t="s">
        <v>132</v>
      </c>
      <c r="E325" s="235" t="s">
        <v>1</v>
      </c>
      <c r="F325" s="236" t="s">
        <v>377</v>
      </c>
      <c r="G325" s="233"/>
      <c r="H325" s="235" t="s">
        <v>1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132</v>
      </c>
      <c r="AU325" s="242" t="s">
        <v>86</v>
      </c>
      <c r="AV325" s="13" t="s">
        <v>84</v>
      </c>
      <c r="AW325" s="13" t="s">
        <v>32</v>
      </c>
      <c r="AX325" s="13" t="s">
        <v>76</v>
      </c>
      <c r="AY325" s="242" t="s">
        <v>123</v>
      </c>
    </row>
    <row r="326" s="14" customFormat="1">
      <c r="A326" s="14"/>
      <c r="B326" s="243"/>
      <c r="C326" s="244"/>
      <c r="D326" s="234" t="s">
        <v>132</v>
      </c>
      <c r="E326" s="245" t="s">
        <v>1</v>
      </c>
      <c r="F326" s="246" t="s">
        <v>378</v>
      </c>
      <c r="G326" s="244"/>
      <c r="H326" s="247">
        <v>6.7999999999999998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132</v>
      </c>
      <c r="AU326" s="253" t="s">
        <v>86</v>
      </c>
      <c r="AV326" s="14" t="s">
        <v>86</v>
      </c>
      <c r="AW326" s="14" t="s">
        <v>32</v>
      </c>
      <c r="AX326" s="14" t="s">
        <v>84</v>
      </c>
      <c r="AY326" s="253" t="s">
        <v>123</v>
      </c>
    </row>
    <row r="327" s="12" customFormat="1" ht="22.8" customHeight="1">
      <c r="A327" s="12"/>
      <c r="B327" s="203"/>
      <c r="C327" s="204"/>
      <c r="D327" s="205" t="s">
        <v>75</v>
      </c>
      <c r="E327" s="217" t="s">
        <v>178</v>
      </c>
      <c r="F327" s="217" t="s">
        <v>379</v>
      </c>
      <c r="G327" s="204"/>
      <c r="H327" s="204"/>
      <c r="I327" s="207"/>
      <c r="J327" s="218">
        <f>BK327</f>
        <v>0</v>
      </c>
      <c r="K327" s="204"/>
      <c r="L327" s="209"/>
      <c r="M327" s="210"/>
      <c r="N327" s="211"/>
      <c r="O327" s="211"/>
      <c r="P327" s="212">
        <f>SUM(P328:P386)</f>
        <v>0</v>
      </c>
      <c r="Q327" s="211"/>
      <c r="R327" s="212">
        <f>SUM(R328:R386)</f>
        <v>537.7120367</v>
      </c>
      <c r="S327" s="211"/>
      <c r="T327" s="213">
        <f>SUM(T328:T386)</f>
        <v>3.6800000000000002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4" t="s">
        <v>84</v>
      </c>
      <c r="AT327" s="215" t="s">
        <v>75</v>
      </c>
      <c r="AU327" s="215" t="s">
        <v>84</v>
      </c>
      <c r="AY327" s="214" t="s">
        <v>123</v>
      </c>
      <c r="BK327" s="216">
        <f>SUM(BK328:BK386)</f>
        <v>0</v>
      </c>
    </row>
    <row r="328" s="2" customFormat="1" ht="24.15" customHeight="1">
      <c r="A328" s="39"/>
      <c r="B328" s="40"/>
      <c r="C328" s="219" t="s">
        <v>380</v>
      </c>
      <c r="D328" s="219" t="s">
        <v>125</v>
      </c>
      <c r="E328" s="220" t="s">
        <v>381</v>
      </c>
      <c r="F328" s="221" t="s">
        <v>382</v>
      </c>
      <c r="G328" s="222" t="s">
        <v>270</v>
      </c>
      <c r="H328" s="223">
        <v>24</v>
      </c>
      <c r="I328" s="224"/>
      <c r="J328" s="225">
        <f>ROUND(I328*H328,2)</f>
        <v>0</v>
      </c>
      <c r="K328" s="221" t="s">
        <v>129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0.0011999999999999999</v>
      </c>
      <c r="R328" s="228">
        <f>Q328*H328</f>
        <v>0.028799999999999999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130</v>
      </c>
      <c r="AT328" s="230" t="s">
        <v>125</v>
      </c>
      <c r="AU328" s="230" t="s">
        <v>86</v>
      </c>
      <c r="AY328" s="18" t="s">
        <v>123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130</v>
      </c>
      <c r="BM328" s="230" t="s">
        <v>383</v>
      </c>
    </row>
    <row r="329" s="2" customFormat="1" ht="16.5" customHeight="1">
      <c r="A329" s="39"/>
      <c r="B329" s="40"/>
      <c r="C329" s="265" t="s">
        <v>384</v>
      </c>
      <c r="D329" s="265" t="s">
        <v>216</v>
      </c>
      <c r="E329" s="266" t="s">
        <v>385</v>
      </c>
      <c r="F329" s="267" t="s">
        <v>386</v>
      </c>
      <c r="G329" s="268" t="s">
        <v>270</v>
      </c>
      <c r="H329" s="269">
        <v>24</v>
      </c>
      <c r="I329" s="270"/>
      <c r="J329" s="271">
        <f>ROUND(I329*H329,2)</f>
        <v>0</v>
      </c>
      <c r="K329" s="267" t="s">
        <v>1</v>
      </c>
      <c r="L329" s="272"/>
      <c r="M329" s="273" t="s">
        <v>1</v>
      </c>
      <c r="N329" s="274" t="s">
        <v>41</v>
      </c>
      <c r="O329" s="92"/>
      <c r="P329" s="228">
        <f>O329*H329</f>
        <v>0</v>
      </c>
      <c r="Q329" s="228">
        <v>0.0060000000000000001</v>
      </c>
      <c r="R329" s="228">
        <f>Q329*H329</f>
        <v>0.14400000000000002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174</v>
      </c>
      <c r="AT329" s="230" t="s">
        <v>216</v>
      </c>
      <c r="AU329" s="230" t="s">
        <v>86</v>
      </c>
      <c r="AY329" s="18" t="s">
        <v>123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130</v>
      </c>
      <c r="BM329" s="230" t="s">
        <v>387</v>
      </c>
    </row>
    <row r="330" s="2" customFormat="1" ht="16.5" customHeight="1">
      <c r="A330" s="39"/>
      <c r="B330" s="40"/>
      <c r="C330" s="265" t="s">
        <v>388</v>
      </c>
      <c r="D330" s="265" t="s">
        <v>216</v>
      </c>
      <c r="E330" s="266" t="s">
        <v>389</v>
      </c>
      <c r="F330" s="267" t="s">
        <v>390</v>
      </c>
      <c r="G330" s="268" t="s">
        <v>158</v>
      </c>
      <c r="H330" s="269">
        <v>60</v>
      </c>
      <c r="I330" s="270"/>
      <c r="J330" s="271">
        <f>ROUND(I330*H330,2)</f>
        <v>0</v>
      </c>
      <c r="K330" s="267" t="s">
        <v>1</v>
      </c>
      <c r="L330" s="272"/>
      <c r="M330" s="273" t="s">
        <v>1</v>
      </c>
      <c r="N330" s="274" t="s">
        <v>41</v>
      </c>
      <c r="O330" s="92"/>
      <c r="P330" s="228">
        <f>O330*H330</f>
        <v>0</v>
      </c>
      <c r="Q330" s="228">
        <v>0.0060000000000000001</v>
      </c>
      <c r="R330" s="228">
        <f>Q330*H330</f>
        <v>0.35999999999999999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174</v>
      </c>
      <c r="AT330" s="230" t="s">
        <v>216</v>
      </c>
      <c r="AU330" s="230" t="s">
        <v>86</v>
      </c>
      <c r="AY330" s="18" t="s">
        <v>123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130</v>
      </c>
      <c r="BM330" s="230" t="s">
        <v>391</v>
      </c>
    </row>
    <row r="331" s="2" customFormat="1" ht="24.15" customHeight="1">
      <c r="A331" s="39"/>
      <c r="B331" s="40"/>
      <c r="C331" s="219" t="s">
        <v>392</v>
      </c>
      <c r="D331" s="219" t="s">
        <v>125</v>
      </c>
      <c r="E331" s="220" t="s">
        <v>393</v>
      </c>
      <c r="F331" s="221" t="s">
        <v>394</v>
      </c>
      <c r="G331" s="222" t="s">
        <v>270</v>
      </c>
      <c r="H331" s="223">
        <v>9</v>
      </c>
      <c r="I331" s="224"/>
      <c r="J331" s="225">
        <f>ROUND(I331*H331,2)</f>
        <v>0</v>
      </c>
      <c r="K331" s="221" t="s">
        <v>129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130</v>
      </c>
      <c r="AT331" s="230" t="s">
        <v>125</v>
      </c>
      <c r="AU331" s="230" t="s">
        <v>86</v>
      </c>
      <c r="AY331" s="18" t="s">
        <v>123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130</v>
      </c>
      <c r="BM331" s="230" t="s">
        <v>395</v>
      </c>
    </row>
    <row r="332" s="2" customFormat="1" ht="24.15" customHeight="1">
      <c r="A332" s="39"/>
      <c r="B332" s="40"/>
      <c r="C332" s="219" t="s">
        <v>396</v>
      </c>
      <c r="D332" s="219" t="s">
        <v>125</v>
      </c>
      <c r="E332" s="220" t="s">
        <v>397</v>
      </c>
      <c r="F332" s="221" t="s">
        <v>398</v>
      </c>
      <c r="G332" s="222" t="s">
        <v>270</v>
      </c>
      <c r="H332" s="223">
        <v>2</v>
      </c>
      <c r="I332" s="224"/>
      <c r="J332" s="225">
        <f>ROUND(I332*H332,2)</f>
        <v>0</v>
      </c>
      <c r="K332" s="221" t="s">
        <v>129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0.00069999999999999999</v>
      </c>
      <c r="R332" s="228">
        <f>Q332*H332</f>
        <v>0.0014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130</v>
      </c>
      <c r="AT332" s="230" t="s">
        <v>125</v>
      </c>
      <c r="AU332" s="230" t="s">
        <v>86</v>
      </c>
      <c r="AY332" s="18" t="s">
        <v>123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130</v>
      </c>
      <c r="BM332" s="230" t="s">
        <v>399</v>
      </c>
    </row>
    <row r="333" s="2" customFormat="1" ht="21.75" customHeight="1">
      <c r="A333" s="39"/>
      <c r="B333" s="40"/>
      <c r="C333" s="265" t="s">
        <v>400</v>
      </c>
      <c r="D333" s="265" t="s">
        <v>216</v>
      </c>
      <c r="E333" s="266" t="s">
        <v>401</v>
      </c>
      <c r="F333" s="267" t="s">
        <v>402</v>
      </c>
      <c r="G333" s="268" t="s">
        <v>270</v>
      </c>
      <c r="H333" s="269">
        <v>1</v>
      </c>
      <c r="I333" s="270"/>
      <c r="J333" s="271">
        <f>ROUND(I333*H333,2)</f>
        <v>0</v>
      </c>
      <c r="K333" s="267" t="s">
        <v>129</v>
      </c>
      <c r="L333" s="272"/>
      <c r="M333" s="273" t="s">
        <v>1</v>
      </c>
      <c r="N333" s="274" t="s">
        <v>41</v>
      </c>
      <c r="O333" s="92"/>
      <c r="P333" s="228">
        <f>O333*H333</f>
        <v>0</v>
      </c>
      <c r="Q333" s="228">
        <v>0.0035999999999999999</v>
      </c>
      <c r="R333" s="228">
        <f>Q333*H333</f>
        <v>0.0035999999999999999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174</v>
      </c>
      <c r="AT333" s="230" t="s">
        <v>216</v>
      </c>
      <c r="AU333" s="230" t="s">
        <v>86</v>
      </c>
      <c r="AY333" s="18" t="s">
        <v>123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130</v>
      </c>
      <c r="BM333" s="230" t="s">
        <v>403</v>
      </c>
    </row>
    <row r="334" s="2" customFormat="1" ht="24.15" customHeight="1">
      <c r="A334" s="39"/>
      <c r="B334" s="40"/>
      <c r="C334" s="219" t="s">
        <v>404</v>
      </c>
      <c r="D334" s="219" t="s">
        <v>125</v>
      </c>
      <c r="E334" s="220" t="s">
        <v>397</v>
      </c>
      <c r="F334" s="221" t="s">
        <v>398</v>
      </c>
      <c r="G334" s="222" t="s">
        <v>270</v>
      </c>
      <c r="H334" s="223">
        <v>8</v>
      </c>
      <c r="I334" s="224"/>
      <c r="J334" s="225">
        <f>ROUND(I334*H334,2)</f>
        <v>0</v>
      </c>
      <c r="K334" s="221" t="s">
        <v>129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0.00069999999999999999</v>
      </c>
      <c r="R334" s="228">
        <f>Q334*H334</f>
        <v>0.0055999999999999999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130</v>
      </c>
      <c r="AT334" s="230" t="s">
        <v>125</v>
      </c>
      <c r="AU334" s="230" t="s">
        <v>86</v>
      </c>
      <c r="AY334" s="18" t="s">
        <v>123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130</v>
      </c>
      <c r="BM334" s="230" t="s">
        <v>405</v>
      </c>
    </row>
    <row r="335" s="2" customFormat="1" ht="21.75" customHeight="1">
      <c r="A335" s="39"/>
      <c r="B335" s="40"/>
      <c r="C335" s="265" t="s">
        <v>406</v>
      </c>
      <c r="D335" s="265" t="s">
        <v>216</v>
      </c>
      <c r="E335" s="266" t="s">
        <v>407</v>
      </c>
      <c r="F335" s="267" t="s">
        <v>408</v>
      </c>
      <c r="G335" s="268" t="s">
        <v>270</v>
      </c>
      <c r="H335" s="269">
        <v>1</v>
      </c>
      <c r="I335" s="270"/>
      <c r="J335" s="271">
        <f>ROUND(I335*H335,2)</f>
        <v>0</v>
      </c>
      <c r="K335" s="267" t="s">
        <v>129</v>
      </c>
      <c r="L335" s="272"/>
      <c r="M335" s="273" t="s">
        <v>1</v>
      </c>
      <c r="N335" s="274" t="s">
        <v>41</v>
      </c>
      <c r="O335" s="92"/>
      <c r="P335" s="228">
        <f>O335*H335</f>
        <v>0</v>
      </c>
      <c r="Q335" s="228">
        <v>0.0064999999999999997</v>
      </c>
      <c r="R335" s="228">
        <f>Q335*H335</f>
        <v>0.0064999999999999997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174</v>
      </c>
      <c r="AT335" s="230" t="s">
        <v>216</v>
      </c>
      <c r="AU335" s="230" t="s">
        <v>86</v>
      </c>
      <c r="AY335" s="18" t="s">
        <v>123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130</v>
      </c>
      <c r="BM335" s="230" t="s">
        <v>409</v>
      </c>
    </row>
    <row r="336" s="2" customFormat="1" ht="24.15" customHeight="1">
      <c r="A336" s="39"/>
      <c r="B336" s="40"/>
      <c r="C336" s="219" t="s">
        <v>410</v>
      </c>
      <c r="D336" s="219" t="s">
        <v>125</v>
      </c>
      <c r="E336" s="220" t="s">
        <v>411</v>
      </c>
      <c r="F336" s="221" t="s">
        <v>412</v>
      </c>
      <c r="G336" s="222" t="s">
        <v>270</v>
      </c>
      <c r="H336" s="223">
        <v>2</v>
      </c>
      <c r="I336" s="224"/>
      <c r="J336" s="225">
        <f>ROUND(I336*H336,2)</f>
        <v>0</v>
      </c>
      <c r="K336" s="221" t="s">
        <v>129</v>
      </c>
      <c r="L336" s="45"/>
      <c r="M336" s="226" t="s">
        <v>1</v>
      </c>
      <c r="N336" s="227" t="s">
        <v>41</v>
      </c>
      <c r="O336" s="92"/>
      <c r="P336" s="228">
        <f>O336*H336</f>
        <v>0</v>
      </c>
      <c r="Q336" s="228">
        <v>0.10940999999999999</v>
      </c>
      <c r="R336" s="228">
        <f>Q336*H336</f>
        <v>0.21881999999999999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130</v>
      </c>
      <c r="AT336" s="230" t="s">
        <v>125</v>
      </c>
      <c r="AU336" s="230" t="s">
        <v>86</v>
      </c>
      <c r="AY336" s="18" t="s">
        <v>123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84</v>
      </c>
      <c r="BK336" s="231">
        <f>ROUND(I336*H336,2)</f>
        <v>0</v>
      </c>
      <c r="BL336" s="18" t="s">
        <v>130</v>
      </c>
      <c r="BM336" s="230" t="s">
        <v>413</v>
      </c>
    </row>
    <row r="337" s="2" customFormat="1" ht="24.15" customHeight="1">
      <c r="A337" s="39"/>
      <c r="B337" s="40"/>
      <c r="C337" s="219" t="s">
        <v>414</v>
      </c>
      <c r="D337" s="219" t="s">
        <v>125</v>
      </c>
      <c r="E337" s="220" t="s">
        <v>415</v>
      </c>
      <c r="F337" s="221" t="s">
        <v>416</v>
      </c>
      <c r="G337" s="222" t="s">
        <v>158</v>
      </c>
      <c r="H337" s="223">
        <v>44</v>
      </c>
      <c r="I337" s="224"/>
      <c r="J337" s="225">
        <f>ROUND(I337*H337,2)</f>
        <v>0</v>
      </c>
      <c r="K337" s="221" t="s">
        <v>129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0.00013999999999999999</v>
      </c>
      <c r="R337" s="228">
        <f>Q337*H337</f>
        <v>0.0061599999999999997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130</v>
      </c>
      <c r="AT337" s="230" t="s">
        <v>125</v>
      </c>
      <c r="AU337" s="230" t="s">
        <v>86</v>
      </c>
      <c r="AY337" s="18" t="s">
        <v>123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130</v>
      </c>
      <c r="BM337" s="230" t="s">
        <v>417</v>
      </c>
    </row>
    <row r="338" s="14" customFormat="1">
      <c r="A338" s="14"/>
      <c r="B338" s="243"/>
      <c r="C338" s="244"/>
      <c r="D338" s="234" t="s">
        <v>132</v>
      </c>
      <c r="E338" s="245" t="s">
        <v>1</v>
      </c>
      <c r="F338" s="246" t="s">
        <v>418</v>
      </c>
      <c r="G338" s="244"/>
      <c r="H338" s="247">
        <v>44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132</v>
      </c>
      <c r="AU338" s="253" t="s">
        <v>86</v>
      </c>
      <c r="AV338" s="14" t="s">
        <v>86</v>
      </c>
      <c r="AW338" s="14" t="s">
        <v>32</v>
      </c>
      <c r="AX338" s="14" t="s">
        <v>84</v>
      </c>
      <c r="AY338" s="253" t="s">
        <v>123</v>
      </c>
    </row>
    <row r="339" s="2" customFormat="1" ht="24.15" customHeight="1">
      <c r="A339" s="39"/>
      <c r="B339" s="40"/>
      <c r="C339" s="219" t="s">
        <v>419</v>
      </c>
      <c r="D339" s="219" t="s">
        <v>125</v>
      </c>
      <c r="E339" s="220" t="s">
        <v>420</v>
      </c>
      <c r="F339" s="221" t="s">
        <v>421</v>
      </c>
      <c r="G339" s="222" t="s">
        <v>158</v>
      </c>
      <c r="H339" s="223">
        <v>15</v>
      </c>
      <c r="I339" s="224"/>
      <c r="J339" s="225">
        <f>ROUND(I339*H339,2)</f>
        <v>0</v>
      </c>
      <c r="K339" s="221" t="s">
        <v>129</v>
      </c>
      <c r="L339" s="45"/>
      <c r="M339" s="226" t="s">
        <v>1</v>
      </c>
      <c r="N339" s="227" t="s">
        <v>41</v>
      </c>
      <c r="O339" s="92"/>
      <c r="P339" s="228">
        <f>O339*H339</f>
        <v>0</v>
      </c>
      <c r="Q339" s="228">
        <v>0.20219000000000001</v>
      </c>
      <c r="R339" s="228">
        <f>Q339*H339</f>
        <v>3.0328500000000003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130</v>
      </c>
      <c r="AT339" s="230" t="s">
        <v>125</v>
      </c>
      <c r="AU339" s="230" t="s">
        <v>86</v>
      </c>
      <c r="AY339" s="18" t="s">
        <v>123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84</v>
      </c>
      <c r="BK339" s="231">
        <f>ROUND(I339*H339,2)</f>
        <v>0</v>
      </c>
      <c r="BL339" s="18" t="s">
        <v>130</v>
      </c>
      <c r="BM339" s="230" t="s">
        <v>422</v>
      </c>
    </row>
    <row r="340" s="13" customFormat="1">
      <c r="A340" s="13"/>
      <c r="B340" s="232"/>
      <c r="C340" s="233"/>
      <c r="D340" s="234" t="s">
        <v>132</v>
      </c>
      <c r="E340" s="235" t="s">
        <v>1</v>
      </c>
      <c r="F340" s="236" t="s">
        <v>149</v>
      </c>
      <c r="G340" s="233"/>
      <c r="H340" s="235" t="s">
        <v>1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132</v>
      </c>
      <c r="AU340" s="242" t="s">
        <v>86</v>
      </c>
      <c r="AV340" s="13" t="s">
        <v>84</v>
      </c>
      <c r="AW340" s="13" t="s">
        <v>32</v>
      </c>
      <c r="AX340" s="13" t="s">
        <v>76</v>
      </c>
      <c r="AY340" s="242" t="s">
        <v>123</v>
      </c>
    </row>
    <row r="341" s="14" customFormat="1">
      <c r="A341" s="14"/>
      <c r="B341" s="243"/>
      <c r="C341" s="244"/>
      <c r="D341" s="234" t="s">
        <v>132</v>
      </c>
      <c r="E341" s="245" t="s">
        <v>1</v>
      </c>
      <c r="F341" s="246" t="s">
        <v>8</v>
      </c>
      <c r="G341" s="244"/>
      <c r="H341" s="247">
        <v>15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132</v>
      </c>
      <c r="AU341" s="253" t="s">
        <v>86</v>
      </c>
      <c r="AV341" s="14" t="s">
        <v>86</v>
      </c>
      <c r="AW341" s="14" t="s">
        <v>32</v>
      </c>
      <c r="AX341" s="14" t="s">
        <v>84</v>
      </c>
      <c r="AY341" s="253" t="s">
        <v>123</v>
      </c>
    </row>
    <row r="342" s="2" customFormat="1" ht="24.15" customHeight="1">
      <c r="A342" s="39"/>
      <c r="B342" s="40"/>
      <c r="C342" s="265" t="s">
        <v>423</v>
      </c>
      <c r="D342" s="265" t="s">
        <v>216</v>
      </c>
      <c r="E342" s="266" t="s">
        <v>424</v>
      </c>
      <c r="F342" s="267" t="s">
        <v>425</v>
      </c>
      <c r="G342" s="268" t="s">
        <v>158</v>
      </c>
      <c r="H342" s="269">
        <v>15</v>
      </c>
      <c r="I342" s="270"/>
      <c r="J342" s="271">
        <f>ROUND(I342*H342,2)</f>
        <v>0</v>
      </c>
      <c r="K342" s="267" t="s">
        <v>129</v>
      </c>
      <c r="L342" s="272"/>
      <c r="M342" s="273" t="s">
        <v>1</v>
      </c>
      <c r="N342" s="274" t="s">
        <v>41</v>
      </c>
      <c r="O342" s="92"/>
      <c r="P342" s="228">
        <f>O342*H342</f>
        <v>0</v>
      </c>
      <c r="Q342" s="228">
        <v>0.048300000000000003</v>
      </c>
      <c r="R342" s="228">
        <f>Q342*H342</f>
        <v>0.72450000000000003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174</v>
      </c>
      <c r="AT342" s="230" t="s">
        <v>216</v>
      </c>
      <c r="AU342" s="230" t="s">
        <v>86</v>
      </c>
      <c r="AY342" s="18" t="s">
        <v>123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130</v>
      </c>
      <c r="BM342" s="230" t="s">
        <v>426</v>
      </c>
    </row>
    <row r="343" s="2" customFormat="1" ht="33" customHeight="1">
      <c r="A343" s="39"/>
      <c r="B343" s="40"/>
      <c r="C343" s="219" t="s">
        <v>427</v>
      </c>
      <c r="D343" s="219" t="s">
        <v>125</v>
      </c>
      <c r="E343" s="220" t="s">
        <v>428</v>
      </c>
      <c r="F343" s="221" t="s">
        <v>429</v>
      </c>
      <c r="G343" s="222" t="s">
        <v>158</v>
      </c>
      <c r="H343" s="223">
        <v>795</v>
      </c>
      <c r="I343" s="224"/>
      <c r="J343" s="225">
        <f>ROUND(I343*H343,2)</f>
        <v>0</v>
      </c>
      <c r="K343" s="221" t="s">
        <v>129</v>
      </c>
      <c r="L343" s="45"/>
      <c r="M343" s="226" t="s">
        <v>1</v>
      </c>
      <c r="N343" s="227" t="s">
        <v>41</v>
      </c>
      <c r="O343" s="92"/>
      <c r="P343" s="228">
        <f>O343*H343</f>
        <v>0</v>
      </c>
      <c r="Q343" s="228">
        <v>0.15540000000000001</v>
      </c>
      <c r="R343" s="228">
        <f>Q343*H343</f>
        <v>123.54300000000001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130</v>
      </c>
      <c r="AT343" s="230" t="s">
        <v>125</v>
      </c>
      <c r="AU343" s="230" t="s">
        <v>86</v>
      </c>
      <c r="AY343" s="18" t="s">
        <v>123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130</v>
      </c>
      <c r="BM343" s="230" t="s">
        <v>430</v>
      </c>
    </row>
    <row r="344" s="13" customFormat="1">
      <c r="A344" s="13"/>
      <c r="B344" s="232"/>
      <c r="C344" s="233"/>
      <c r="D344" s="234" t="s">
        <v>132</v>
      </c>
      <c r="E344" s="235" t="s">
        <v>1</v>
      </c>
      <c r="F344" s="236" t="s">
        <v>149</v>
      </c>
      <c r="G344" s="233"/>
      <c r="H344" s="235" t="s">
        <v>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132</v>
      </c>
      <c r="AU344" s="242" t="s">
        <v>86</v>
      </c>
      <c r="AV344" s="13" t="s">
        <v>84</v>
      </c>
      <c r="AW344" s="13" t="s">
        <v>32</v>
      </c>
      <c r="AX344" s="13" t="s">
        <v>76</v>
      </c>
      <c r="AY344" s="242" t="s">
        <v>123</v>
      </c>
    </row>
    <row r="345" s="14" customFormat="1">
      <c r="A345" s="14"/>
      <c r="B345" s="243"/>
      <c r="C345" s="244"/>
      <c r="D345" s="234" t="s">
        <v>132</v>
      </c>
      <c r="E345" s="245" t="s">
        <v>1</v>
      </c>
      <c r="F345" s="246" t="s">
        <v>431</v>
      </c>
      <c r="G345" s="244"/>
      <c r="H345" s="247">
        <v>795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132</v>
      </c>
      <c r="AU345" s="253" t="s">
        <v>86</v>
      </c>
      <c r="AV345" s="14" t="s">
        <v>86</v>
      </c>
      <c r="AW345" s="14" t="s">
        <v>32</v>
      </c>
      <c r="AX345" s="14" t="s">
        <v>84</v>
      </c>
      <c r="AY345" s="253" t="s">
        <v>123</v>
      </c>
    </row>
    <row r="346" s="2" customFormat="1" ht="16.5" customHeight="1">
      <c r="A346" s="39"/>
      <c r="B346" s="40"/>
      <c r="C346" s="265" t="s">
        <v>432</v>
      </c>
      <c r="D346" s="265" t="s">
        <v>216</v>
      </c>
      <c r="E346" s="266" t="s">
        <v>433</v>
      </c>
      <c r="F346" s="267" t="s">
        <v>434</v>
      </c>
      <c r="G346" s="268" t="s">
        <v>158</v>
      </c>
      <c r="H346" s="269">
        <v>797.89999999999998</v>
      </c>
      <c r="I346" s="270"/>
      <c r="J346" s="271">
        <f>ROUND(I346*H346,2)</f>
        <v>0</v>
      </c>
      <c r="K346" s="267" t="s">
        <v>129</v>
      </c>
      <c r="L346" s="272"/>
      <c r="M346" s="273" t="s">
        <v>1</v>
      </c>
      <c r="N346" s="274" t="s">
        <v>41</v>
      </c>
      <c r="O346" s="92"/>
      <c r="P346" s="228">
        <f>O346*H346</f>
        <v>0</v>
      </c>
      <c r="Q346" s="228">
        <v>0.080000000000000002</v>
      </c>
      <c r="R346" s="228">
        <f>Q346*H346</f>
        <v>63.832000000000001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174</v>
      </c>
      <c r="AT346" s="230" t="s">
        <v>216</v>
      </c>
      <c r="AU346" s="230" t="s">
        <v>86</v>
      </c>
      <c r="AY346" s="18" t="s">
        <v>123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130</v>
      </c>
      <c r="BM346" s="230" t="s">
        <v>435</v>
      </c>
    </row>
    <row r="347" s="13" customFormat="1">
      <c r="A347" s="13"/>
      <c r="B347" s="232"/>
      <c r="C347" s="233"/>
      <c r="D347" s="234" t="s">
        <v>132</v>
      </c>
      <c r="E347" s="235" t="s">
        <v>1</v>
      </c>
      <c r="F347" s="236" t="s">
        <v>149</v>
      </c>
      <c r="G347" s="233"/>
      <c r="H347" s="235" t="s">
        <v>1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132</v>
      </c>
      <c r="AU347" s="242" t="s">
        <v>86</v>
      </c>
      <c r="AV347" s="13" t="s">
        <v>84</v>
      </c>
      <c r="AW347" s="13" t="s">
        <v>32</v>
      </c>
      <c r="AX347" s="13" t="s">
        <v>76</v>
      </c>
      <c r="AY347" s="242" t="s">
        <v>123</v>
      </c>
    </row>
    <row r="348" s="14" customFormat="1">
      <c r="A348" s="14"/>
      <c r="B348" s="243"/>
      <c r="C348" s="244"/>
      <c r="D348" s="234" t="s">
        <v>132</v>
      </c>
      <c r="E348" s="245" t="s">
        <v>1</v>
      </c>
      <c r="F348" s="246" t="s">
        <v>436</v>
      </c>
      <c r="G348" s="244"/>
      <c r="H348" s="247">
        <v>797.89999999999998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132</v>
      </c>
      <c r="AU348" s="253" t="s">
        <v>86</v>
      </c>
      <c r="AV348" s="14" t="s">
        <v>86</v>
      </c>
      <c r="AW348" s="14" t="s">
        <v>32</v>
      </c>
      <c r="AX348" s="14" t="s">
        <v>84</v>
      </c>
      <c r="AY348" s="253" t="s">
        <v>123</v>
      </c>
    </row>
    <row r="349" s="2" customFormat="1" ht="24.15" customHeight="1">
      <c r="A349" s="39"/>
      <c r="B349" s="40"/>
      <c r="C349" s="265" t="s">
        <v>437</v>
      </c>
      <c r="D349" s="265" t="s">
        <v>216</v>
      </c>
      <c r="E349" s="266" t="s">
        <v>438</v>
      </c>
      <c r="F349" s="267" t="s">
        <v>439</v>
      </c>
      <c r="G349" s="268" t="s">
        <v>158</v>
      </c>
      <c r="H349" s="269">
        <v>5</v>
      </c>
      <c r="I349" s="270"/>
      <c r="J349" s="271">
        <f>ROUND(I349*H349,2)</f>
        <v>0</v>
      </c>
      <c r="K349" s="267" t="s">
        <v>129</v>
      </c>
      <c r="L349" s="272"/>
      <c r="M349" s="273" t="s">
        <v>1</v>
      </c>
      <c r="N349" s="274" t="s">
        <v>41</v>
      </c>
      <c r="O349" s="92"/>
      <c r="P349" s="228">
        <f>O349*H349</f>
        <v>0</v>
      </c>
      <c r="Q349" s="228">
        <v>0.065670000000000006</v>
      </c>
      <c r="R349" s="228">
        <f>Q349*H349</f>
        <v>0.32835000000000003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174</v>
      </c>
      <c r="AT349" s="230" t="s">
        <v>216</v>
      </c>
      <c r="AU349" s="230" t="s">
        <v>86</v>
      </c>
      <c r="AY349" s="18" t="s">
        <v>123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130</v>
      </c>
      <c r="BM349" s="230" t="s">
        <v>440</v>
      </c>
    </row>
    <row r="350" s="2" customFormat="1" ht="33" customHeight="1">
      <c r="A350" s="39"/>
      <c r="B350" s="40"/>
      <c r="C350" s="219" t="s">
        <v>441</v>
      </c>
      <c r="D350" s="219" t="s">
        <v>125</v>
      </c>
      <c r="E350" s="220" t="s">
        <v>442</v>
      </c>
      <c r="F350" s="221" t="s">
        <v>443</v>
      </c>
      <c r="G350" s="222" t="s">
        <v>158</v>
      </c>
      <c r="H350" s="223">
        <v>801</v>
      </c>
      <c r="I350" s="224"/>
      <c r="J350" s="225">
        <f>ROUND(I350*H350,2)</f>
        <v>0</v>
      </c>
      <c r="K350" s="221" t="s">
        <v>129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0.1295</v>
      </c>
      <c r="R350" s="228">
        <f>Q350*H350</f>
        <v>103.7295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130</v>
      </c>
      <c r="AT350" s="230" t="s">
        <v>125</v>
      </c>
      <c r="AU350" s="230" t="s">
        <v>86</v>
      </c>
      <c r="AY350" s="18" t="s">
        <v>123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130</v>
      </c>
      <c r="BM350" s="230" t="s">
        <v>444</v>
      </c>
    </row>
    <row r="351" s="13" customFormat="1">
      <c r="A351" s="13"/>
      <c r="B351" s="232"/>
      <c r="C351" s="233"/>
      <c r="D351" s="234" t="s">
        <v>132</v>
      </c>
      <c r="E351" s="235" t="s">
        <v>1</v>
      </c>
      <c r="F351" s="236" t="s">
        <v>149</v>
      </c>
      <c r="G351" s="233"/>
      <c r="H351" s="235" t="s">
        <v>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132</v>
      </c>
      <c r="AU351" s="242" t="s">
        <v>86</v>
      </c>
      <c r="AV351" s="13" t="s">
        <v>84</v>
      </c>
      <c r="AW351" s="13" t="s">
        <v>32</v>
      </c>
      <c r="AX351" s="13" t="s">
        <v>76</v>
      </c>
      <c r="AY351" s="242" t="s">
        <v>123</v>
      </c>
    </row>
    <row r="352" s="14" customFormat="1">
      <c r="A352" s="14"/>
      <c r="B352" s="243"/>
      <c r="C352" s="244"/>
      <c r="D352" s="234" t="s">
        <v>132</v>
      </c>
      <c r="E352" s="245" t="s">
        <v>1</v>
      </c>
      <c r="F352" s="246" t="s">
        <v>445</v>
      </c>
      <c r="G352" s="244"/>
      <c r="H352" s="247">
        <v>801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3" t="s">
        <v>132</v>
      </c>
      <c r="AU352" s="253" t="s">
        <v>86</v>
      </c>
      <c r="AV352" s="14" t="s">
        <v>86</v>
      </c>
      <c r="AW352" s="14" t="s">
        <v>32</v>
      </c>
      <c r="AX352" s="14" t="s">
        <v>84</v>
      </c>
      <c r="AY352" s="253" t="s">
        <v>123</v>
      </c>
    </row>
    <row r="353" s="2" customFormat="1" ht="16.5" customHeight="1">
      <c r="A353" s="39"/>
      <c r="B353" s="40"/>
      <c r="C353" s="265" t="s">
        <v>446</v>
      </c>
      <c r="D353" s="265" t="s">
        <v>216</v>
      </c>
      <c r="E353" s="266" t="s">
        <v>447</v>
      </c>
      <c r="F353" s="267" t="s">
        <v>448</v>
      </c>
      <c r="G353" s="268" t="s">
        <v>158</v>
      </c>
      <c r="H353" s="269">
        <v>809.00999999999999</v>
      </c>
      <c r="I353" s="270"/>
      <c r="J353" s="271">
        <f>ROUND(I353*H353,2)</f>
        <v>0</v>
      </c>
      <c r="K353" s="267" t="s">
        <v>129</v>
      </c>
      <c r="L353" s="272"/>
      <c r="M353" s="273" t="s">
        <v>1</v>
      </c>
      <c r="N353" s="274" t="s">
        <v>41</v>
      </c>
      <c r="O353" s="92"/>
      <c r="P353" s="228">
        <f>O353*H353</f>
        <v>0</v>
      </c>
      <c r="Q353" s="228">
        <v>0.056120000000000003</v>
      </c>
      <c r="R353" s="228">
        <f>Q353*H353</f>
        <v>45.4016412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174</v>
      </c>
      <c r="AT353" s="230" t="s">
        <v>216</v>
      </c>
      <c r="AU353" s="230" t="s">
        <v>86</v>
      </c>
      <c r="AY353" s="18" t="s">
        <v>123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130</v>
      </c>
      <c r="BM353" s="230" t="s">
        <v>449</v>
      </c>
    </row>
    <row r="354" s="14" customFormat="1">
      <c r="A354" s="14"/>
      <c r="B354" s="243"/>
      <c r="C354" s="244"/>
      <c r="D354" s="234" t="s">
        <v>132</v>
      </c>
      <c r="E354" s="244"/>
      <c r="F354" s="246" t="s">
        <v>450</v>
      </c>
      <c r="G354" s="244"/>
      <c r="H354" s="247">
        <v>809.00999999999999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132</v>
      </c>
      <c r="AU354" s="253" t="s">
        <v>86</v>
      </c>
      <c r="AV354" s="14" t="s">
        <v>86</v>
      </c>
      <c r="AW354" s="14" t="s">
        <v>4</v>
      </c>
      <c r="AX354" s="14" t="s">
        <v>84</v>
      </c>
      <c r="AY354" s="253" t="s">
        <v>123</v>
      </c>
    </row>
    <row r="355" s="2" customFormat="1" ht="24.15" customHeight="1">
      <c r="A355" s="39"/>
      <c r="B355" s="40"/>
      <c r="C355" s="219" t="s">
        <v>451</v>
      </c>
      <c r="D355" s="219" t="s">
        <v>125</v>
      </c>
      <c r="E355" s="220" t="s">
        <v>452</v>
      </c>
      <c r="F355" s="221" t="s">
        <v>453</v>
      </c>
      <c r="G355" s="222" t="s">
        <v>158</v>
      </c>
      <c r="H355" s="223">
        <v>17</v>
      </c>
      <c r="I355" s="224"/>
      <c r="J355" s="225">
        <f>ROUND(I355*H355,2)</f>
        <v>0</v>
      </c>
      <c r="K355" s="221" t="s">
        <v>129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0.34612999999999999</v>
      </c>
      <c r="R355" s="228">
        <f>Q355*H355</f>
        <v>5.8842099999999995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130</v>
      </c>
      <c r="AT355" s="230" t="s">
        <v>125</v>
      </c>
      <c r="AU355" s="230" t="s">
        <v>86</v>
      </c>
      <c r="AY355" s="18" t="s">
        <v>123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130</v>
      </c>
      <c r="BM355" s="230" t="s">
        <v>454</v>
      </c>
    </row>
    <row r="356" s="14" customFormat="1">
      <c r="A356" s="14"/>
      <c r="B356" s="243"/>
      <c r="C356" s="244"/>
      <c r="D356" s="234" t="s">
        <v>132</v>
      </c>
      <c r="E356" s="245" t="s">
        <v>1</v>
      </c>
      <c r="F356" s="246" t="s">
        <v>455</v>
      </c>
      <c r="G356" s="244"/>
      <c r="H356" s="247">
        <v>17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3" t="s">
        <v>132</v>
      </c>
      <c r="AU356" s="253" t="s">
        <v>86</v>
      </c>
      <c r="AV356" s="14" t="s">
        <v>86</v>
      </c>
      <c r="AW356" s="14" t="s">
        <v>32</v>
      </c>
      <c r="AX356" s="14" t="s">
        <v>84</v>
      </c>
      <c r="AY356" s="253" t="s">
        <v>123</v>
      </c>
    </row>
    <row r="357" s="2" customFormat="1" ht="16.5" customHeight="1">
      <c r="A357" s="39"/>
      <c r="B357" s="40"/>
      <c r="C357" s="265" t="s">
        <v>456</v>
      </c>
      <c r="D357" s="265" t="s">
        <v>216</v>
      </c>
      <c r="E357" s="266" t="s">
        <v>457</v>
      </c>
      <c r="F357" s="267" t="s">
        <v>458</v>
      </c>
      <c r="G357" s="268" t="s">
        <v>158</v>
      </c>
      <c r="H357" s="269">
        <v>13</v>
      </c>
      <c r="I357" s="270"/>
      <c r="J357" s="271">
        <f>ROUND(I357*H357,2)</f>
        <v>0</v>
      </c>
      <c r="K357" s="267" t="s">
        <v>129</v>
      </c>
      <c r="L357" s="272"/>
      <c r="M357" s="273" t="s">
        <v>1</v>
      </c>
      <c r="N357" s="274" t="s">
        <v>41</v>
      </c>
      <c r="O357" s="92"/>
      <c r="P357" s="228">
        <f>O357*H357</f>
        <v>0</v>
      </c>
      <c r="Q357" s="228">
        <v>0.22500000000000001</v>
      </c>
      <c r="R357" s="228">
        <f>Q357*H357</f>
        <v>2.9250000000000003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174</v>
      </c>
      <c r="AT357" s="230" t="s">
        <v>216</v>
      </c>
      <c r="AU357" s="230" t="s">
        <v>86</v>
      </c>
      <c r="AY357" s="18" t="s">
        <v>123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130</v>
      </c>
      <c r="BM357" s="230" t="s">
        <v>459</v>
      </c>
    </row>
    <row r="358" s="2" customFormat="1" ht="16.5" customHeight="1">
      <c r="A358" s="39"/>
      <c r="B358" s="40"/>
      <c r="C358" s="265" t="s">
        <v>460</v>
      </c>
      <c r="D358" s="265" t="s">
        <v>216</v>
      </c>
      <c r="E358" s="266" t="s">
        <v>461</v>
      </c>
      <c r="F358" s="267" t="s">
        <v>462</v>
      </c>
      <c r="G358" s="268" t="s">
        <v>158</v>
      </c>
      <c r="H358" s="269">
        <v>4</v>
      </c>
      <c r="I358" s="270"/>
      <c r="J358" s="271">
        <f>ROUND(I358*H358,2)</f>
        <v>0</v>
      </c>
      <c r="K358" s="267" t="s">
        <v>129</v>
      </c>
      <c r="L358" s="272"/>
      <c r="M358" s="273" t="s">
        <v>1</v>
      </c>
      <c r="N358" s="274" t="s">
        <v>41</v>
      </c>
      <c r="O358" s="92"/>
      <c r="P358" s="228">
        <f>O358*H358</f>
        <v>0</v>
      </c>
      <c r="Q358" s="228">
        <v>0.14999999999999999</v>
      </c>
      <c r="R358" s="228">
        <f>Q358*H358</f>
        <v>0.59999999999999998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174</v>
      </c>
      <c r="AT358" s="230" t="s">
        <v>216</v>
      </c>
      <c r="AU358" s="230" t="s">
        <v>86</v>
      </c>
      <c r="AY358" s="18" t="s">
        <v>123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130</v>
      </c>
      <c r="BM358" s="230" t="s">
        <v>463</v>
      </c>
    </row>
    <row r="359" s="2" customFormat="1" ht="24.15" customHeight="1">
      <c r="A359" s="39"/>
      <c r="B359" s="40"/>
      <c r="C359" s="219" t="s">
        <v>464</v>
      </c>
      <c r="D359" s="219" t="s">
        <v>125</v>
      </c>
      <c r="E359" s="220" t="s">
        <v>465</v>
      </c>
      <c r="F359" s="221" t="s">
        <v>466</v>
      </c>
      <c r="G359" s="222" t="s">
        <v>171</v>
      </c>
      <c r="H359" s="223">
        <v>82.674999999999997</v>
      </c>
      <c r="I359" s="224"/>
      <c r="J359" s="225">
        <f>ROUND(I359*H359,2)</f>
        <v>0</v>
      </c>
      <c r="K359" s="221" t="s">
        <v>129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2.2563399999999998</v>
      </c>
      <c r="R359" s="228">
        <f>Q359*H359</f>
        <v>186.54290949999998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130</v>
      </c>
      <c r="AT359" s="230" t="s">
        <v>125</v>
      </c>
      <c r="AU359" s="230" t="s">
        <v>86</v>
      </c>
      <c r="AY359" s="18" t="s">
        <v>123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130</v>
      </c>
      <c r="BM359" s="230" t="s">
        <v>467</v>
      </c>
    </row>
    <row r="360" s="14" customFormat="1">
      <c r="A360" s="14"/>
      <c r="B360" s="243"/>
      <c r="C360" s="244"/>
      <c r="D360" s="234" t="s">
        <v>132</v>
      </c>
      <c r="E360" s="245" t="s">
        <v>1</v>
      </c>
      <c r="F360" s="246" t="s">
        <v>468</v>
      </c>
      <c r="G360" s="244"/>
      <c r="H360" s="247">
        <v>39.5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132</v>
      </c>
      <c r="AU360" s="253" t="s">
        <v>86</v>
      </c>
      <c r="AV360" s="14" t="s">
        <v>86</v>
      </c>
      <c r="AW360" s="14" t="s">
        <v>32</v>
      </c>
      <c r="AX360" s="14" t="s">
        <v>76</v>
      </c>
      <c r="AY360" s="253" t="s">
        <v>123</v>
      </c>
    </row>
    <row r="361" s="14" customFormat="1">
      <c r="A361" s="14"/>
      <c r="B361" s="243"/>
      <c r="C361" s="244"/>
      <c r="D361" s="234" t="s">
        <v>132</v>
      </c>
      <c r="E361" s="245" t="s">
        <v>1</v>
      </c>
      <c r="F361" s="246" t="s">
        <v>469</v>
      </c>
      <c r="G361" s="244"/>
      <c r="H361" s="247">
        <v>40.049999999999997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132</v>
      </c>
      <c r="AU361" s="253" t="s">
        <v>86</v>
      </c>
      <c r="AV361" s="14" t="s">
        <v>86</v>
      </c>
      <c r="AW361" s="14" t="s">
        <v>32</v>
      </c>
      <c r="AX361" s="14" t="s">
        <v>76</v>
      </c>
      <c r="AY361" s="253" t="s">
        <v>123</v>
      </c>
    </row>
    <row r="362" s="14" customFormat="1">
      <c r="A362" s="14"/>
      <c r="B362" s="243"/>
      <c r="C362" s="244"/>
      <c r="D362" s="234" t="s">
        <v>132</v>
      </c>
      <c r="E362" s="245" t="s">
        <v>1</v>
      </c>
      <c r="F362" s="246" t="s">
        <v>470</v>
      </c>
      <c r="G362" s="244"/>
      <c r="H362" s="247">
        <v>0.25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132</v>
      </c>
      <c r="AU362" s="253" t="s">
        <v>86</v>
      </c>
      <c r="AV362" s="14" t="s">
        <v>86</v>
      </c>
      <c r="AW362" s="14" t="s">
        <v>32</v>
      </c>
      <c r="AX362" s="14" t="s">
        <v>76</v>
      </c>
      <c r="AY362" s="253" t="s">
        <v>123</v>
      </c>
    </row>
    <row r="363" s="14" customFormat="1">
      <c r="A363" s="14"/>
      <c r="B363" s="243"/>
      <c r="C363" s="244"/>
      <c r="D363" s="234" t="s">
        <v>132</v>
      </c>
      <c r="E363" s="245" t="s">
        <v>1</v>
      </c>
      <c r="F363" s="246" t="s">
        <v>471</v>
      </c>
      <c r="G363" s="244"/>
      <c r="H363" s="247">
        <v>0.75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132</v>
      </c>
      <c r="AU363" s="253" t="s">
        <v>86</v>
      </c>
      <c r="AV363" s="14" t="s">
        <v>86</v>
      </c>
      <c r="AW363" s="14" t="s">
        <v>32</v>
      </c>
      <c r="AX363" s="14" t="s">
        <v>76</v>
      </c>
      <c r="AY363" s="253" t="s">
        <v>123</v>
      </c>
    </row>
    <row r="364" s="14" customFormat="1">
      <c r="A364" s="14"/>
      <c r="B364" s="243"/>
      <c r="C364" s="244"/>
      <c r="D364" s="234" t="s">
        <v>132</v>
      </c>
      <c r="E364" s="245" t="s">
        <v>1</v>
      </c>
      <c r="F364" s="246" t="s">
        <v>472</v>
      </c>
      <c r="G364" s="244"/>
      <c r="H364" s="247">
        <v>2.125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132</v>
      </c>
      <c r="AU364" s="253" t="s">
        <v>86</v>
      </c>
      <c r="AV364" s="14" t="s">
        <v>86</v>
      </c>
      <c r="AW364" s="14" t="s">
        <v>32</v>
      </c>
      <c r="AX364" s="14" t="s">
        <v>76</v>
      </c>
      <c r="AY364" s="253" t="s">
        <v>123</v>
      </c>
    </row>
    <row r="365" s="15" customFormat="1">
      <c r="A365" s="15"/>
      <c r="B365" s="254"/>
      <c r="C365" s="255"/>
      <c r="D365" s="234" t="s">
        <v>132</v>
      </c>
      <c r="E365" s="256" t="s">
        <v>1</v>
      </c>
      <c r="F365" s="257" t="s">
        <v>137</v>
      </c>
      <c r="G365" s="255"/>
      <c r="H365" s="258">
        <v>82.674999999999997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4" t="s">
        <v>132</v>
      </c>
      <c r="AU365" s="264" t="s">
        <v>86</v>
      </c>
      <c r="AV365" s="15" t="s">
        <v>130</v>
      </c>
      <c r="AW365" s="15" t="s">
        <v>32</v>
      </c>
      <c r="AX365" s="15" t="s">
        <v>84</v>
      </c>
      <c r="AY365" s="264" t="s">
        <v>123</v>
      </c>
    </row>
    <row r="366" s="2" customFormat="1" ht="24.15" customHeight="1">
      <c r="A366" s="39"/>
      <c r="B366" s="40"/>
      <c r="C366" s="219" t="s">
        <v>473</v>
      </c>
      <c r="D366" s="219" t="s">
        <v>125</v>
      </c>
      <c r="E366" s="220" t="s">
        <v>474</v>
      </c>
      <c r="F366" s="221" t="s">
        <v>475</v>
      </c>
      <c r="G366" s="222" t="s">
        <v>158</v>
      </c>
      <c r="H366" s="223">
        <v>800</v>
      </c>
      <c r="I366" s="224"/>
      <c r="J366" s="225">
        <f>ROUND(I366*H366,2)</f>
        <v>0</v>
      </c>
      <c r="K366" s="221" t="s">
        <v>129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130</v>
      </c>
      <c r="AT366" s="230" t="s">
        <v>125</v>
      </c>
      <c r="AU366" s="230" t="s">
        <v>86</v>
      </c>
      <c r="AY366" s="18" t="s">
        <v>123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130</v>
      </c>
      <c r="BM366" s="230" t="s">
        <v>476</v>
      </c>
    </row>
    <row r="367" s="14" customFormat="1">
      <c r="A367" s="14"/>
      <c r="B367" s="243"/>
      <c r="C367" s="244"/>
      <c r="D367" s="234" t="s">
        <v>132</v>
      </c>
      <c r="E367" s="245" t="s">
        <v>1</v>
      </c>
      <c r="F367" s="246" t="s">
        <v>477</v>
      </c>
      <c r="G367" s="244"/>
      <c r="H367" s="247">
        <v>800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132</v>
      </c>
      <c r="AU367" s="253" t="s">
        <v>86</v>
      </c>
      <c r="AV367" s="14" t="s">
        <v>86</v>
      </c>
      <c r="AW367" s="14" t="s">
        <v>32</v>
      </c>
      <c r="AX367" s="14" t="s">
        <v>84</v>
      </c>
      <c r="AY367" s="253" t="s">
        <v>123</v>
      </c>
    </row>
    <row r="368" s="2" customFormat="1" ht="33" customHeight="1">
      <c r="A368" s="39"/>
      <c r="B368" s="40"/>
      <c r="C368" s="219" t="s">
        <v>478</v>
      </c>
      <c r="D368" s="219" t="s">
        <v>125</v>
      </c>
      <c r="E368" s="220" t="s">
        <v>479</v>
      </c>
      <c r="F368" s="221" t="s">
        <v>480</v>
      </c>
      <c r="G368" s="222" t="s">
        <v>158</v>
      </c>
      <c r="H368" s="223">
        <v>800</v>
      </c>
      <c r="I368" s="224"/>
      <c r="J368" s="225">
        <f>ROUND(I368*H368,2)</f>
        <v>0</v>
      </c>
      <c r="K368" s="221" t="s">
        <v>129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0.00044999999999999999</v>
      </c>
      <c r="R368" s="228">
        <f>Q368*H368</f>
        <v>0.35999999999999999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130</v>
      </c>
      <c r="AT368" s="230" t="s">
        <v>125</v>
      </c>
      <c r="AU368" s="230" t="s">
        <v>86</v>
      </c>
      <c r="AY368" s="18" t="s">
        <v>123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130</v>
      </c>
      <c r="BM368" s="230" t="s">
        <v>481</v>
      </c>
    </row>
    <row r="369" s="2" customFormat="1" ht="24.15" customHeight="1">
      <c r="A369" s="39"/>
      <c r="B369" s="40"/>
      <c r="C369" s="219" t="s">
        <v>482</v>
      </c>
      <c r="D369" s="219" t="s">
        <v>125</v>
      </c>
      <c r="E369" s="220" t="s">
        <v>483</v>
      </c>
      <c r="F369" s="221" t="s">
        <v>484</v>
      </c>
      <c r="G369" s="222" t="s">
        <v>128</v>
      </c>
      <c r="H369" s="223">
        <v>6.7999999999999998</v>
      </c>
      <c r="I369" s="224"/>
      <c r="J369" s="225">
        <f>ROUND(I369*H369,2)</f>
        <v>0</v>
      </c>
      <c r="K369" s="221" t="s">
        <v>129</v>
      </c>
      <c r="L369" s="45"/>
      <c r="M369" s="226" t="s">
        <v>1</v>
      </c>
      <c r="N369" s="227" t="s">
        <v>41</v>
      </c>
      <c r="O369" s="92"/>
      <c r="P369" s="228">
        <f>O369*H369</f>
        <v>0</v>
      </c>
      <c r="Q369" s="228">
        <v>0.00046999999999999999</v>
      </c>
      <c r="R369" s="228">
        <f>Q369*H369</f>
        <v>0.0031959999999999996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130</v>
      </c>
      <c r="AT369" s="230" t="s">
        <v>125</v>
      </c>
      <c r="AU369" s="230" t="s">
        <v>86</v>
      </c>
      <c r="AY369" s="18" t="s">
        <v>123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130</v>
      </c>
      <c r="BM369" s="230" t="s">
        <v>485</v>
      </c>
    </row>
    <row r="370" s="14" customFormat="1">
      <c r="A370" s="14"/>
      <c r="B370" s="243"/>
      <c r="C370" s="244"/>
      <c r="D370" s="234" t="s">
        <v>132</v>
      </c>
      <c r="E370" s="245" t="s">
        <v>1</v>
      </c>
      <c r="F370" s="246" t="s">
        <v>378</v>
      </c>
      <c r="G370" s="244"/>
      <c r="H370" s="247">
        <v>6.7999999999999998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132</v>
      </c>
      <c r="AU370" s="253" t="s">
        <v>86</v>
      </c>
      <c r="AV370" s="14" t="s">
        <v>86</v>
      </c>
      <c r="AW370" s="14" t="s">
        <v>32</v>
      </c>
      <c r="AX370" s="14" t="s">
        <v>84</v>
      </c>
      <c r="AY370" s="253" t="s">
        <v>123</v>
      </c>
    </row>
    <row r="371" s="2" customFormat="1" ht="24.15" customHeight="1">
      <c r="A371" s="39"/>
      <c r="B371" s="40"/>
      <c r="C371" s="219" t="s">
        <v>486</v>
      </c>
      <c r="D371" s="219" t="s">
        <v>125</v>
      </c>
      <c r="E371" s="220" t="s">
        <v>487</v>
      </c>
      <c r="F371" s="221" t="s">
        <v>488</v>
      </c>
      <c r="G371" s="222" t="s">
        <v>158</v>
      </c>
      <c r="H371" s="223">
        <v>800</v>
      </c>
      <c r="I371" s="224"/>
      <c r="J371" s="225">
        <f>ROUND(I371*H371,2)</f>
        <v>0</v>
      </c>
      <c r="K371" s="221" t="s">
        <v>129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130</v>
      </c>
      <c r="AT371" s="230" t="s">
        <v>125</v>
      </c>
      <c r="AU371" s="230" t="s">
        <v>86</v>
      </c>
      <c r="AY371" s="18" t="s">
        <v>123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130</v>
      </c>
      <c r="BM371" s="230" t="s">
        <v>489</v>
      </c>
    </row>
    <row r="372" s="13" customFormat="1">
      <c r="A372" s="13"/>
      <c r="B372" s="232"/>
      <c r="C372" s="233"/>
      <c r="D372" s="234" t="s">
        <v>132</v>
      </c>
      <c r="E372" s="235" t="s">
        <v>1</v>
      </c>
      <c r="F372" s="236" t="s">
        <v>149</v>
      </c>
      <c r="G372" s="233"/>
      <c r="H372" s="235" t="s">
        <v>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132</v>
      </c>
      <c r="AU372" s="242" t="s">
        <v>86</v>
      </c>
      <c r="AV372" s="13" t="s">
        <v>84</v>
      </c>
      <c r="AW372" s="13" t="s">
        <v>32</v>
      </c>
      <c r="AX372" s="13" t="s">
        <v>76</v>
      </c>
      <c r="AY372" s="242" t="s">
        <v>123</v>
      </c>
    </row>
    <row r="373" s="14" customFormat="1">
      <c r="A373" s="14"/>
      <c r="B373" s="243"/>
      <c r="C373" s="244"/>
      <c r="D373" s="234" t="s">
        <v>132</v>
      </c>
      <c r="E373" s="245" t="s">
        <v>1</v>
      </c>
      <c r="F373" s="246" t="s">
        <v>477</v>
      </c>
      <c r="G373" s="244"/>
      <c r="H373" s="247">
        <v>800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3" t="s">
        <v>132</v>
      </c>
      <c r="AU373" s="253" t="s">
        <v>86</v>
      </c>
      <c r="AV373" s="14" t="s">
        <v>86</v>
      </c>
      <c r="AW373" s="14" t="s">
        <v>32</v>
      </c>
      <c r="AX373" s="14" t="s">
        <v>84</v>
      </c>
      <c r="AY373" s="253" t="s">
        <v>123</v>
      </c>
    </row>
    <row r="374" s="2" customFormat="1" ht="24.15" customHeight="1">
      <c r="A374" s="39"/>
      <c r="B374" s="40"/>
      <c r="C374" s="219" t="s">
        <v>490</v>
      </c>
      <c r="D374" s="219" t="s">
        <v>125</v>
      </c>
      <c r="E374" s="220" t="s">
        <v>491</v>
      </c>
      <c r="F374" s="221" t="s">
        <v>492</v>
      </c>
      <c r="G374" s="222" t="s">
        <v>158</v>
      </c>
      <c r="H374" s="223">
        <v>800</v>
      </c>
      <c r="I374" s="224"/>
      <c r="J374" s="225">
        <f>ROUND(I374*H374,2)</f>
        <v>0</v>
      </c>
      <c r="K374" s="221" t="s">
        <v>129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2.0000000000000002E-05</v>
      </c>
      <c r="R374" s="228">
        <f>Q374*H374</f>
        <v>0.016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130</v>
      </c>
      <c r="AT374" s="230" t="s">
        <v>125</v>
      </c>
      <c r="AU374" s="230" t="s">
        <v>86</v>
      </c>
      <c r="AY374" s="18" t="s">
        <v>123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130</v>
      </c>
      <c r="BM374" s="230" t="s">
        <v>493</v>
      </c>
    </row>
    <row r="375" s="13" customFormat="1">
      <c r="A375" s="13"/>
      <c r="B375" s="232"/>
      <c r="C375" s="233"/>
      <c r="D375" s="234" t="s">
        <v>132</v>
      </c>
      <c r="E375" s="235" t="s">
        <v>1</v>
      </c>
      <c r="F375" s="236" t="s">
        <v>494</v>
      </c>
      <c r="G375" s="233"/>
      <c r="H375" s="235" t="s">
        <v>1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2" t="s">
        <v>132</v>
      </c>
      <c r="AU375" s="242" t="s">
        <v>86</v>
      </c>
      <c r="AV375" s="13" t="s">
        <v>84</v>
      </c>
      <c r="AW375" s="13" t="s">
        <v>32</v>
      </c>
      <c r="AX375" s="13" t="s">
        <v>76</v>
      </c>
      <c r="AY375" s="242" t="s">
        <v>123</v>
      </c>
    </row>
    <row r="376" s="14" customFormat="1">
      <c r="A376" s="14"/>
      <c r="B376" s="243"/>
      <c r="C376" s="244"/>
      <c r="D376" s="234" t="s">
        <v>132</v>
      </c>
      <c r="E376" s="245" t="s">
        <v>1</v>
      </c>
      <c r="F376" s="246" t="s">
        <v>477</v>
      </c>
      <c r="G376" s="244"/>
      <c r="H376" s="247">
        <v>800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3" t="s">
        <v>132</v>
      </c>
      <c r="AU376" s="253" t="s">
        <v>86</v>
      </c>
      <c r="AV376" s="14" t="s">
        <v>86</v>
      </c>
      <c r="AW376" s="14" t="s">
        <v>32</v>
      </c>
      <c r="AX376" s="14" t="s">
        <v>84</v>
      </c>
      <c r="AY376" s="253" t="s">
        <v>123</v>
      </c>
    </row>
    <row r="377" s="2" customFormat="1" ht="24.15" customHeight="1">
      <c r="A377" s="39"/>
      <c r="B377" s="40"/>
      <c r="C377" s="219" t="s">
        <v>495</v>
      </c>
      <c r="D377" s="219" t="s">
        <v>125</v>
      </c>
      <c r="E377" s="220" t="s">
        <v>496</v>
      </c>
      <c r="F377" s="221" t="s">
        <v>497</v>
      </c>
      <c r="G377" s="222" t="s">
        <v>158</v>
      </c>
      <c r="H377" s="223">
        <v>100</v>
      </c>
      <c r="I377" s="224"/>
      <c r="J377" s="225">
        <f>ROUND(I377*H377,2)</f>
        <v>0</v>
      </c>
      <c r="K377" s="221" t="s">
        <v>129</v>
      </c>
      <c r="L377" s="45"/>
      <c r="M377" s="226" t="s">
        <v>1</v>
      </c>
      <c r="N377" s="227" t="s">
        <v>41</v>
      </c>
      <c r="O377" s="92"/>
      <c r="P377" s="228">
        <f>O377*H377</f>
        <v>0</v>
      </c>
      <c r="Q377" s="228">
        <v>0.00013999999999999999</v>
      </c>
      <c r="R377" s="228">
        <f>Q377*H377</f>
        <v>0.013999999999999999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130</v>
      </c>
      <c r="AT377" s="230" t="s">
        <v>125</v>
      </c>
      <c r="AU377" s="230" t="s">
        <v>86</v>
      </c>
      <c r="AY377" s="18" t="s">
        <v>123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130</v>
      </c>
      <c r="BM377" s="230" t="s">
        <v>498</v>
      </c>
    </row>
    <row r="378" s="13" customFormat="1">
      <c r="A378" s="13"/>
      <c r="B378" s="232"/>
      <c r="C378" s="233"/>
      <c r="D378" s="234" t="s">
        <v>132</v>
      </c>
      <c r="E378" s="235" t="s">
        <v>1</v>
      </c>
      <c r="F378" s="236" t="s">
        <v>149</v>
      </c>
      <c r="G378" s="233"/>
      <c r="H378" s="235" t="s">
        <v>1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132</v>
      </c>
      <c r="AU378" s="242" t="s">
        <v>86</v>
      </c>
      <c r="AV378" s="13" t="s">
        <v>84</v>
      </c>
      <c r="AW378" s="13" t="s">
        <v>32</v>
      </c>
      <c r="AX378" s="13" t="s">
        <v>76</v>
      </c>
      <c r="AY378" s="242" t="s">
        <v>123</v>
      </c>
    </row>
    <row r="379" s="14" customFormat="1">
      <c r="A379" s="14"/>
      <c r="B379" s="243"/>
      <c r="C379" s="244"/>
      <c r="D379" s="234" t="s">
        <v>132</v>
      </c>
      <c r="E379" s="245" t="s">
        <v>1</v>
      </c>
      <c r="F379" s="246" t="s">
        <v>499</v>
      </c>
      <c r="G379" s="244"/>
      <c r="H379" s="247">
        <v>100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132</v>
      </c>
      <c r="AU379" s="253" t="s">
        <v>86</v>
      </c>
      <c r="AV379" s="14" t="s">
        <v>86</v>
      </c>
      <c r="AW379" s="14" t="s">
        <v>32</v>
      </c>
      <c r="AX379" s="14" t="s">
        <v>84</v>
      </c>
      <c r="AY379" s="253" t="s">
        <v>123</v>
      </c>
    </row>
    <row r="380" s="2" customFormat="1" ht="16.5" customHeight="1">
      <c r="A380" s="39"/>
      <c r="B380" s="40"/>
      <c r="C380" s="219" t="s">
        <v>500</v>
      </c>
      <c r="D380" s="219" t="s">
        <v>125</v>
      </c>
      <c r="E380" s="220" t="s">
        <v>501</v>
      </c>
      <c r="F380" s="221" t="s">
        <v>502</v>
      </c>
      <c r="G380" s="222" t="s">
        <v>171</v>
      </c>
      <c r="H380" s="223">
        <v>1.74</v>
      </c>
      <c r="I380" s="224"/>
      <c r="J380" s="225">
        <f>ROUND(I380*H380,2)</f>
        <v>0</v>
      </c>
      <c r="K380" s="221" t="s">
        <v>129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2</v>
      </c>
      <c r="T380" s="229">
        <f>S380*H380</f>
        <v>3.48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130</v>
      </c>
      <c r="AT380" s="230" t="s">
        <v>125</v>
      </c>
      <c r="AU380" s="230" t="s">
        <v>86</v>
      </c>
      <c r="AY380" s="18" t="s">
        <v>123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130</v>
      </c>
      <c r="BM380" s="230" t="s">
        <v>503</v>
      </c>
    </row>
    <row r="381" s="13" customFormat="1">
      <c r="A381" s="13"/>
      <c r="B381" s="232"/>
      <c r="C381" s="233"/>
      <c r="D381" s="234" t="s">
        <v>132</v>
      </c>
      <c r="E381" s="235" t="s">
        <v>1</v>
      </c>
      <c r="F381" s="236" t="s">
        <v>504</v>
      </c>
      <c r="G381" s="233"/>
      <c r="H381" s="235" t="s">
        <v>1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132</v>
      </c>
      <c r="AU381" s="242" t="s">
        <v>86</v>
      </c>
      <c r="AV381" s="13" t="s">
        <v>84</v>
      </c>
      <c r="AW381" s="13" t="s">
        <v>32</v>
      </c>
      <c r="AX381" s="13" t="s">
        <v>76</v>
      </c>
      <c r="AY381" s="242" t="s">
        <v>123</v>
      </c>
    </row>
    <row r="382" s="14" customFormat="1">
      <c r="A382" s="14"/>
      <c r="B382" s="243"/>
      <c r="C382" s="244"/>
      <c r="D382" s="234" t="s">
        <v>132</v>
      </c>
      <c r="E382" s="245" t="s">
        <v>1</v>
      </c>
      <c r="F382" s="246" t="s">
        <v>505</v>
      </c>
      <c r="G382" s="244"/>
      <c r="H382" s="247">
        <v>1.74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132</v>
      </c>
      <c r="AU382" s="253" t="s">
        <v>86</v>
      </c>
      <c r="AV382" s="14" t="s">
        <v>86</v>
      </c>
      <c r="AW382" s="14" t="s">
        <v>32</v>
      </c>
      <c r="AX382" s="14" t="s">
        <v>84</v>
      </c>
      <c r="AY382" s="253" t="s">
        <v>123</v>
      </c>
    </row>
    <row r="383" s="2" customFormat="1" ht="24.15" customHeight="1">
      <c r="A383" s="39"/>
      <c r="B383" s="40"/>
      <c r="C383" s="219" t="s">
        <v>506</v>
      </c>
      <c r="D383" s="219" t="s">
        <v>125</v>
      </c>
      <c r="E383" s="220" t="s">
        <v>507</v>
      </c>
      <c r="F383" s="221" t="s">
        <v>508</v>
      </c>
      <c r="G383" s="222" t="s">
        <v>270</v>
      </c>
      <c r="H383" s="223">
        <v>2</v>
      </c>
      <c r="I383" s="224"/>
      <c r="J383" s="225">
        <f>ROUND(I383*H383,2)</f>
        <v>0</v>
      </c>
      <c r="K383" s="221" t="s">
        <v>129</v>
      </c>
      <c r="L383" s="45"/>
      <c r="M383" s="226" t="s">
        <v>1</v>
      </c>
      <c r="N383" s="227" t="s">
        <v>41</v>
      </c>
      <c r="O383" s="92"/>
      <c r="P383" s="228">
        <f>O383*H383</f>
        <v>0</v>
      </c>
      <c r="Q383" s="228">
        <v>0</v>
      </c>
      <c r="R383" s="228">
        <f>Q383*H383</f>
        <v>0</v>
      </c>
      <c r="S383" s="228">
        <v>0.082000000000000003</v>
      </c>
      <c r="T383" s="229">
        <f>S383*H383</f>
        <v>0.16400000000000001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130</v>
      </c>
      <c r="AT383" s="230" t="s">
        <v>125</v>
      </c>
      <c r="AU383" s="230" t="s">
        <v>86</v>
      </c>
      <c r="AY383" s="18" t="s">
        <v>123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130</v>
      </c>
      <c r="BM383" s="230" t="s">
        <v>509</v>
      </c>
    </row>
    <row r="384" s="13" customFormat="1">
      <c r="A384" s="13"/>
      <c r="B384" s="232"/>
      <c r="C384" s="233"/>
      <c r="D384" s="234" t="s">
        <v>132</v>
      </c>
      <c r="E384" s="235" t="s">
        <v>1</v>
      </c>
      <c r="F384" s="236" t="s">
        <v>149</v>
      </c>
      <c r="G384" s="233"/>
      <c r="H384" s="235" t="s">
        <v>1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132</v>
      </c>
      <c r="AU384" s="242" t="s">
        <v>86</v>
      </c>
      <c r="AV384" s="13" t="s">
        <v>84</v>
      </c>
      <c r="AW384" s="13" t="s">
        <v>32</v>
      </c>
      <c r="AX384" s="13" t="s">
        <v>76</v>
      </c>
      <c r="AY384" s="242" t="s">
        <v>123</v>
      </c>
    </row>
    <row r="385" s="14" customFormat="1">
      <c r="A385" s="14"/>
      <c r="B385" s="243"/>
      <c r="C385" s="244"/>
      <c r="D385" s="234" t="s">
        <v>132</v>
      </c>
      <c r="E385" s="245" t="s">
        <v>1</v>
      </c>
      <c r="F385" s="246" t="s">
        <v>510</v>
      </c>
      <c r="G385" s="244"/>
      <c r="H385" s="247">
        <v>2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132</v>
      </c>
      <c r="AU385" s="253" t="s">
        <v>86</v>
      </c>
      <c r="AV385" s="14" t="s">
        <v>86</v>
      </c>
      <c r="AW385" s="14" t="s">
        <v>32</v>
      </c>
      <c r="AX385" s="14" t="s">
        <v>84</v>
      </c>
      <c r="AY385" s="253" t="s">
        <v>123</v>
      </c>
    </row>
    <row r="386" s="2" customFormat="1" ht="24.15" customHeight="1">
      <c r="A386" s="39"/>
      <c r="B386" s="40"/>
      <c r="C386" s="219" t="s">
        <v>511</v>
      </c>
      <c r="D386" s="219" t="s">
        <v>125</v>
      </c>
      <c r="E386" s="220" t="s">
        <v>512</v>
      </c>
      <c r="F386" s="221" t="s">
        <v>513</v>
      </c>
      <c r="G386" s="222" t="s">
        <v>270</v>
      </c>
      <c r="H386" s="223">
        <v>9</v>
      </c>
      <c r="I386" s="224"/>
      <c r="J386" s="225">
        <f>ROUND(I386*H386,2)</f>
        <v>0</v>
      </c>
      <c r="K386" s="221" t="s">
        <v>129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0.0040000000000000001</v>
      </c>
      <c r="T386" s="229">
        <f>S386*H386</f>
        <v>0.036000000000000004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130</v>
      </c>
      <c r="AT386" s="230" t="s">
        <v>125</v>
      </c>
      <c r="AU386" s="230" t="s">
        <v>86</v>
      </c>
      <c r="AY386" s="18" t="s">
        <v>123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130</v>
      </c>
      <c r="BM386" s="230" t="s">
        <v>514</v>
      </c>
    </row>
    <row r="387" s="12" customFormat="1" ht="22.8" customHeight="1">
      <c r="A387" s="12"/>
      <c r="B387" s="203"/>
      <c r="C387" s="204"/>
      <c r="D387" s="205" t="s">
        <v>75</v>
      </c>
      <c r="E387" s="217" t="s">
        <v>515</v>
      </c>
      <c r="F387" s="217" t="s">
        <v>516</v>
      </c>
      <c r="G387" s="204"/>
      <c r="H387" s="204"/>
      <c r="I387" s="207"/>
      <c r="J387" s="218">
        <f>BK387</f>
        <v>0</v>
      </c>
      <c r="K387" s="204"/>
      <c r="L387" s="209"/>
      <c r="M387" s="210"/>
      <c r="N387" s="211"/>
      <c r="O387" s="211"/>
      <c r="P387" s="212">
        <f>SUM(P388:P394)</f>
        <v>0</v>
      </c>
      <c r="Q387" s="211"/>
      <c r="R387" s="212">
        <f>SUM(R388:R394)</f>
        <v>0</v>
      </c>
      <c r="S387" s="211"/>
      <c r="T387" s="213">
        <f>SUM(T388:T394)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4" t="s">
        <v>84</v>
      </c>
      <c r="AT387" s="215" t="s">
        <v>75</v>
      </c>
      <c r="AU387" s="215" t="s">
        <v>84</v>
      </c>
      <c r="AY387" s="214" t="s">
        <v>123</v>
      </c>
      <c r="BK387" s="216">
        <f>SUM(BK388:BK394)</f>
        <v>0</v>
      </c>
    </row>
    <row r="388" s="2" customFormat="1" ht="21.75" customHeight="1">
      <c r="A388" s="39"/>
      <c r="B388" s="40"/>
      <c r="C388" s="219" t="s">
        <v>517</v>
      </c>
      <c r="D388" s="219" t="s">
        <v>125</v>
      </c>
      <c r="E388" s="220" t="s">
        <v>518</v>
      </c>
      <c r="F388" s="221" t="s">
        <v>519</v>
      </c>
      <c r="G388" s="222" t="s">
        <v>219</v>
      </c>
      <c r="H388" s="223">
        <v>1026.2080000000001</v>
      </c>
      <c r="I388" s="224"/>
      <c r="J388" s="225">
        <f>ROUND(I388*H388,2)</f>
        <v>0</v>
      </c>
      <c r="K388" s="221" t="s">
        <v>129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130</v>
      </c>
      <c r="AT388" s="230" t="s">
        <v>125</v>
      </c>
      <c r="AU388" s="230" t="s">
        <v>86</v>
      </c>
      <c r="AY388" s="18" t="s">
        <v>123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130</v>
      </c>
      <c r="BM388" s="230" t="s">
        <v>520</v>
      </c>
    </row>
    <row r="389" s="2" customFormat="1" ht="24.15" customHeight="1">
      <c r="A389" s="39"/>
      <c r="B389" s="40"/>
      <c r="C389" s="219" t="s">
        <v>521</v>
      </c>
      <c r="D389" s="219" t="s">
        <v>125</v>
      </c>
      <c r="E389" s="220" t="s">
        <v>522</v>
      </c>
      <c r="F389" s="221" t="s">
        <v>523</v>
      </c>
      <c r="G389" s="222" t="s">
        <v>219</v>
      </c>
      <c r="H389" s="223">
        <v>4104.8320000000003</v>
      </c>
      <c r="I389" s="224"/>
      <c r="J389" s="225">
        <f>ROUND(I389*H389,2)</f>
        <v>0</v>
      </c>
      <c r="K389" s="221" t="s">
        <v>129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130</v>
      </c>
      <c r="AT389" s="230" t="s">
        <v>125</v>
      </c>
      <c r="AU389" s="230" t="s">
        <v>86</v>
      </c>
      <c r="AY389" s="18" t="s">
        <v>123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130</v>
      </c>
      <c r="BM389" s="230" t="s">
        <v>524</v>
      </c>
    </row>
    <row r="390" s="14" customFormat="1">
      <c r="A390" s="14"/>
      <c r="B390" s="243"/>
      <c r="C390" s="244"/>
      <c r="D390" s="234" t="s">
        <v>132</v>
      </c>
      <c r="E390" s="244"/>
      <c r="F390" s="246" t="s">
        <v>525</v>
      </c>
      <c r="G390" s="244"/>
      <c r="H390" s="247">
        <v>4104.8320000000003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132</v>
      </c>
      <c r="AU390" s="253" t="s">
        <v>86</v>
      </c>
      <c r="AV390" s="14" t="s">
        <v>86</v>
      </c>
      <c r="AW390" s="14" t="s">
        <v>4</v>
      </c>
      <c r="AX390" s="14" t="s">
        <v>84</v>
      </c>
      <c r="AY390" s="253" t="s">
        <v>123</v>
      </c>
    </row>
    <row r="391" s="2" customFormat="1" ht="24.15" customHeight="1">
      <c r="A391" s="39"/>
      <c r="B391" s="40"/>
      <c r="C391" s="219" t="s">
        <v>526</v>
      </c>
      <c r="D391" s="219" t="s">
        <v>125</v>
      </c>
      <c r="E391" s="220" t="s">
        <v>527</v>
      </c>
      <c r="F391" s="221" t="s">
        <v>528</v>
      </c>
      <c r="G391" s="222" t="s">
        <v>219</v>
      </c>
      <c r="H391" s="223">
        <v>1026.2080000000001</v>
      </c>
      <c r="I391" s="224"/>
      <c r="J391" s="225">
        <f>ROUND(I391*H391,2)</f>
        <v>0</v>
      </c>
      <c r="K391" s="221" t="s">
        <v>129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130</v>
      </c>
      <c r="AT391" s="230" t="s">
        <v>125</v>
      </c>
      <c r="AU391" s="230" t="s">
        <v>86</v>
      </c>
      <c r="AY391" s="18" t="s">
        <v>123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130</v>
      </c>
      <c r="BM391" s="230" t="s">
        <v>529</v>
      </c>
    </row>
    <row r="392" s="2" customFormat="1" ht="44.25" customHeight="1">
      <c r="A392" s="39"/>
      <c r="B392" s="40"/>
      <c r="C392" s="219" t="s">
        <v>530</v>
      </c>
      <c r="D392" s="219" t="s">
        <v>125</v>
      </c>
      <c r="E392" s="220" t="s">
        <v>531</v>
      </c>
      <c r="F392" s="221" t="s">
        <v>532</v>
      </c>
      <c r="G392" s="222" t="s">
        <v>219</v>
      </c>
      <c r="H392" s="223">
        <v>176.518</v>
      </c>
      <c r="I392" s="224"/>
      <c r="J392" s="225">
        <f>ROUND(I392*H392,2)</f>
        <v>0</v>
      </c>
      <c r="K392" s="221" t="s">
        <v>129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130</v>
      </c>
      <c r="AT392" s="230" t="s">
        <v>125</v>
      </c>
      <c r="AU392" s="230" t="s">
        <v>86</v>
      </c>
      <c r="AY392" s="18" t="s">
        <v>123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130</v>
      </c>
      <c r="BM392" s="230" t="s">
        <v>533</v>
      </c>
    </row>
    <row r="393" s="2" customFormat="1" ht="44.25" customHeight="1">
      <c r="A393" s="39"/>
      <c r="B393" s="40"/>
      <c r="C393" s="219" t="s">
        <v>534</v>
      </c>
      <c r="D393" s="219" t="s">
        <v>125</v>
      </c>
      <c r="E393" s="220" t="s">
        <v>535</v>
      </c>
      <c r="F393" s="221" t="s">
        <v>536</v>
      </c>
      <c r="G393" s="222" t="s">
        <v>219</v>
      </c>
      <c r="H393" s="223">
        <v>849.69000000000005</v>
      </c>
      <c r="I393" s="224"/>
      <c r="J393" s="225">
        <f>ROUND(I393*H393,2)</f>
        <v>0</v>
      </c>
      <c r="K393" s="221" t="s">
        <v>129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130</v>
      </c>
      <c r="AT393" s="230" t="s">
        <v>125</v>
      </c>
      <c r="AU393" s="230" t="s">
        <v>86</v>
      </c>
      <c r="AY393" s="18" t="s">
        <v>123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130</v>
      </c>
      <c r="BM393" s="230" t="s">
        <v>537</v>
      </c>
    </row>
    <row r="394" s="14" customFormat="1">
      <c r="A394" s="14"/>
      <c r="B394" s="243"/>
      <c r="C394" s="244"/>
      <c r="D394" s="234" t="s">
        <v>132</v>
      </c>
      <c r="E394" s="245" t="s">
        <v>1</v>
      </c>
      <c r="F394" s="246" t="s">
        <v>538</v>
      </c>
      <c r="G394" s="244"/>
      <c r="H394" s="247">
        <v>849.69000000000005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132</v>
      </c>
      <c r="AU394" s="253" t="s">
        <v>86</v>
      </c>
      <c r="AV394" s="14" t="s">
        <v>86</v>
      </c>
      <c r="AW394" s="14" t="s">
        <v>32</v>
      </c>
      <c r="AX394" s="14" t="s">
        <v>84</v>
      </c>
      <c r="AY394" s="253" t="s">
        <v>123</v>
      </c>
    </row>
    <row r="395" s="12" customFormat="1" ht="22.8" customHeight="1">
      <c r="A395" s="12"/>
      <c r="B395" s="203"/>
      <c r="C395" s="204"/>
      <c r="D395" s="205" t="s">
        <v>75</v>
      </c>
      <c r="E395" s="217" t="s">
        <v>539</v>
      </c>
      <c r="F395" s="217" t="s">
        <v>540</v>
      </c>
      <c r="G395" s="204"/>
      <c r="H395" s="204"/>
      <c r="I395" s="207"/>
      <c r="J395" s="218">
        <f>BK395</f>
        <v>0</v>
      </c>
      <c r="K395" s="204"/>
      <c r="L395" s="209"/>
      <c r="M395" s="210"/>
      <c r="N395" s="211"/>
      <c r="O395" s="211"/>
      <c r="P395" s="212">
        <f>P396</f>
        <v>0</v>
      </c>
      <c r="Q395" s="211"/>
      <c r="R395" s="212">
        <f>R396</f>
        <v>0</v>
      </c>
      <c r="S395" s="211"/>
      <c r="T395" s="213">
        <f>T396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4" t="s">
        <v>84</v>
      </c>
      <c r="AT395" s="215" t="s">
        <v>75</v>
      </c>
      <c r="AU395" s="215" t="s">
        <v>84</v>
      </c>
      <c r="AY395" s="214" t="s">
        <v>123</v>
      </c>
      <c r="BK395" s="216">
        <f>BK396</f>
        <v>0</v>
      </c>
    </row>
    <row r="396" s="2" customFormat="1" ht="24.15" customHeight="1">
      <c r="A396" s="39"/>
      <c r="B396" s="40"/>
      <c r="C396" s="219" t="s">
        <v>541</v>
      </c>
      <c r="D396" s="219" t="s">
        <v>125</v>
      </c>
      <c r="E396" s="220" t="s">
        <v>542</v>
      </c>
      <c r="F396" s="221" t="s">
        <v>543</v>
      </c>
      <c r="G396" s="222" t="s">
        <v>219</v>
      </c>
      <c r="H396" s="223">
        <v>2328.5160000000001</v>
      </c>
      <c r="I396" s="224"/>
      <c r="J396" s="225">
        <f>ROUND(I396*H396,2)</f>
        <v>0</v>
      </c>
      <c r="K396" s="221" t="s">
        <v>129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130</v>
      </c>
      <c r="AT396" s="230" t="s">
        <v>125</v>
      </c>
      <c r="AU396" s="230" t="s">
        <v>86</v>
      </c>
      <c r="AY396" s="18" t="s">
        <v>123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130</v>
      </c>
      <c r="BM396" s="230" t="s">
        <v>544</v>
      </c>
    </row>
    <row r="397" s="12" customFormat="1" ht="25.92" customHeight="1">
      <c r="A397" s="12"/>
      <c r="B397" s="203"/>
      <c r="C397" s="204"/>
      <c r="D397" s="205" t="s">
        <v>75</v>
      </c>
      <c r="E397" s="206" t="s">
        <v>545</v>
      </c>
      <c r="F397" s="206" t="s">
        <v>546</v>
      </c>
      <c r="G397" s="204"/>
      <c r="H397" s="204"/>
      <c r="I397" s="207"/>
      <c r="J397" s="208">
        <f>BK397</f>
        <v>0</v>
      </c>
      <c r="K397" s="204"/>
      <c r="L397" s="209"/>
      <c r="M397" s="210"/>
      <c r="N397" s="211"/>
      <c r="O397" s="211"/>
      <c r="P397" s="212">
        <f>P398</f>
        <v>0</v>
      </c>
      <c r="Q397" s="211"/>
      <c r="R397" s="212">
        <f>R398</f>
        <v>0.33755799999999997</v>
      </c>
      <c r="S397" s="211"/>
      <c r="T397" s="213">
        <f>T398</f>
        <v>1.00031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76</v>
      </c>
      <c r="AY397" s="214" t="s">
        <v>123</v>
      </c>
      <c r="BK397" s="216">
        <f>BK398</f>
        <v>0</v>
      </c>
    </row>
    <row r="398" s="12" customFormat="1" ht="22.8" customHeight="1">
      <c r="A398" s="12"/>
      <c r="B398" s="203"/>
      <c r="C398" s="204"/>
      <c r="D398" s="205" t="s">
        <v>75</v>
      </c>
      <c r="E398" s="217" t="s">
        <v>547</v>
      </c>
      <c r="F398" s="217" t="s">
        <v>548</v>
      </c>
      <c r="G398" s="204"/>
      <c r="H398" s="204"/>
      <c r="I398" s="207"/>
      <c r="J398" s="218">
        <f>BK398</f>
        <v>0</v>
      </c>
      <c r="K398" s="204"/>
      <c r="L398" s="209"/>
      <c r="M398" s="210"/>
      <c r="N398" s="211"/>
      <c r="O398" s="211"/>
      <c r="P398" s="212">
        <f>SUM(P399:P412)</f>
        <v>0</v>
      </c>
      <c r="Q398" s="211"/>
      <c r="R398" s="212">
        <f>SUM(R399:R412)</f>
        <v>0.33755799999999997</v>
      </c>
      <c r="S398" s="211"/>
      <c r="T398" s="213">
        <f>SUM(T399:T412)</f>
        <v>1.00031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4" t="s">
        <v>86</v>
      </c>
      <c r="AT398" s="215" t="s">
        <v>75</v>
      </c>
      <c r="AU398" s="215" t="s">
        <v>84</v>
      </c>
      <c r="AY398" s="214" t="s">
        <v>123</v>
      </c>
      <c r="BK398" s="216">
        <f>SUM(BK399:BK412)</f>
        <v>0</v>
      </c>
    </row>
    <row r="399" s="2" customFormat="1" ht="24.15" customHeight="1">
      <c r="A399" s="39"/>
      <c r="B399" s="40"/>
      <c r="C399" s="219" t="s">
        <v>549</v>
      </c>
      <c r="D399" s="219" t="s">
        <v>125</v>
      </c>
      <c r="E399" s="220" t="s">
        <v>550</v>
      </c>
      <c r="F399" s="221" t="s">
        <v>551</v>
      </c>
      <c r="G399" s="222" t="s">
        <v>158</v>
      </c>
      <c r="H399" s="223">
        <v>10</v>
      </c>
      <c r="I399" s="224"/>
      <c r="J399" s="225">
        <f>ROUND(I399*H399,2)</f>
        <v>0</v>
      </c>
      <c r="K399" s="221" t="s">
        <v>129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0.00040000000000000002</v>
      </c>
      <c r="R399" s="228">
        <f>Q399*H399</f>
        <v>0.0040000000000000001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228</v>
      </c>
      <c r="AT399" s="230" t="s">
        <v>125</v>
      </c>
      <c r="AU399" s="230" t="s">
        <v>86</v>
      </c>
      <c r="AY399" s="18" t="s">
        <v>123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228</v>
      </c>
      <c r="BM399" s="230" t="s">
        <v>552</v>
      </c>
    </row>
    <row r="400" s="13" customFormat="1">
      <c r="A400" s="13"/>
      <c r="B400" s="232"/>
      <c r="C400" s="233"/>
      <c r="D400" s="234" t="s">
        <v>132</v>
      </c>
      <c r="E400" s="235" t="s">
        <v>1</v>
      </c>
      <c r="F400" s="236" t="s">
        <v>553</v>
      </c>
      <c r="G400" s="233"/>
      <c r="H400" s="235" t="s">
        <v>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132</v>
      </c>
      <c r="AU400" s="242" t="s">
        <v>86</v>
      </c>
      <c r="AV400" s="13" t="s">
        <v>84</v>
      </c>
      <c r="AW400" s="13" t="s">
        <v>32</v>
      </c>
      <c r="AX400" s="13" t="s">
        <v>76</v>
      </c>
      <c r="AY400" s="242" t="s">
        <v>123</v>
      </c>
    </row>
    <row r="401" s="14" customFormat="1">
      <c r="A401" s="14"/>
      <c r="B401" s="243"/>
      <c r="C401" s="244"/>
      <c r="D401" s="234" t="s">
        <v>132</v>
      </c>
      <c r="E401" s="245" t="s">
        <v>1</v>
      </c>
      <c r="F401" s="246" t="s">
        <v>186</v>
      </c>
      <c r="G401" s="244"/>
      <c r="H401" s="247">
        <v>10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132</v>
      </c>
      <c r="AU401" s="253" t="s">
        <v>86</v>
      </c>
      <c r="AV401" s="14" t="s">
        <v>86</v>
      </c>
      <c r="AW401" s="14" t="s">
        <v>32</v>
      </c>
      <c r="AX401" s="14" t="s">
        <v>84</v>
      </c>
      <c r="AY401" s="253" t="s">
        <v>123</v>
      </c>
    </row>
    <row r="402" s="2" customFormat="1" ht="24.15" customHeight="1">
      <c r="A402" s="39"/>
      <c r="B402" s="40"/>
      <c r="C402" s="265" t="s">
        <v>554</v>
      </c>
      <c r="D402" s="265" t="s">
        <v>216</v>
      </c>
      <c r="E402" s="266" t="s">
        <v>555</v>
      </c>
      <c r="F402" s="267" t="s">
        <v>556</v>
      </c>
      <c r="G402" s="268" t="s">
        <v>158</v>
      </c>
      <c r="H402" s="269">
        <v>10</v>
      </c>
      <c r="I402" s="270"/>
      <c r="J402" s="271">
        <f>ROUND(I402*H402,2)</f>
        <v>0</v>
      </c>
      <c r="K402" s="267" t="s">
        <v>1</v>
      </c>
      <c r="L402" s="272"/>
      <c r="M402" s="273" t="s">
        <v>1</v>
      </c>
      <c r="N402" s="274" t="s">
        <v>41</v>
      </c>
      <c r="O402" s="92"/>
      <c r="P402" s="228">
        <f>O402*H402</f>
        <v>0</v>
      </c>
      <c r="Q402" s="228">
        <v>0.029999999999999999</v>
      </c>
      <c r="R402" s="228">
        <f>Q402*H402</f>
        <v>0.29999999999999999</v>
      </c>
      <c r="S402" s="228">
        <v>0</v>
      </c>
      <c r="T402" s="22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317</v>
      </c>
      <c r="AT402" s="230" t="s">
        <v>216</v>
      </c>
      <c r="AU402" s="230" t="s">
        <v>86</v>
      </c>
      <c r="AY402" s="18" t="s">
        <v>123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228</v>
      </c>
      <c r="BM402" s="230" t="s">
        <v>557</v>
      </c>
    </row>
    <row r="403" s="13" customFormat="1">
      <c r="A403" s="13"/>
      <c r="B403" s="232"/>
      <c r="C403" s="233"/>
      <c r="D403" s="234" t="s">
        <v>132</v>
      </c>
      <c r="E403" s="235" t="s">
        <v>1</v>
      </c>
      <c r="F403" s="236" t="s">
        <v>558</v>
      </c>
      <c r="G403" s="233"/>
      <c r="H403" s="235" t="s">
        <v>1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132</v>
      </c>
      <c r="AU403" s="242" t="s">
        <v>86</v>
      </c>
      <c r="AV403" s="13" t="s">
        <v>84</v>
      </c>
      <c r="AW403" s="13" t="s">
        <v>32</v>
      </c>
      <c r="AX403" s="13" t="s">
        <v>76</v>
      </c>
      <c r="AY403" s="242" t="s">
        <v>123</v>
      </c>
    </row>
    <row r="404" s="14" customFormat="1">
      <c r="A404" s="14"/>
      <c r="B404" s="243"/>
      <c r="C404" s="244"/>
      <c r="D404" s="234" t="s">
        <v>132</v>
      </c>
      <c r="E404" s="245" t="s">
        <v>1</v>
      </c>
      <c r="F404" s="246" t="s">
        <v>186</v>
      </c>
      <c r="G404" s="244"/>
      <c r="H404" s="247">
        <v>10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132</v>
      </c>
      <c r="AU404" s="253" t="s">
        <v>86</v>
      </c>
      <c r="AV404" s="14" t="s">
        <v>86</v>
      </c>
      <c r="AW404" s="14" t="s">
        <v>32</v>
      </c>
      <c r="AX404" s="14" t="s">
        <v>84</v>
      </c>
      <c r="AY404" s="253" t="s">
        <v>123</v>
      </c>
    </row>
    <row r="405" s="2" customFormat="1" ht="24.15" customHeight="1">
      <c r="A405" s="39"/>
      <c r="B405" s="40"/>
      <c r="C405" s="219" t="s">
        <v>559</v>
      </c>
      <c r="D405" s="219" t="s">
        <v>125</v>
      </c>
      <c r="E405" s="220" t="s">
        <v>560</v>
      </c>
      <c r="F405" s="221" t="s">
        <v>561</v>
      </c>
      <c r="G405" s="222" t="s">
        <v>254</v>
      </c>
      <c r="H405" s="223">
        <v>671.15999999999997</v>
      </c>
      <c r="I405" s="224"/>
      <c r="J405" s="225">
        <f>ROUND(I405*H405,2)</f>
        <v>0</v>
      </c>
      <c r="K405" s="221" t="s">
        <v>129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5.0000000000000002E-05</v>
      </c>
      <c r="R405" s="228">
        <f>Q405*H405</f>
        <v>0.033557999999999998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228</v>
      </c>
      <c r="AT405" s="230" t="s">
        <v>125</v>
      </c>
      <c r="AU405" s="230" t="s">
        <v>86</v>
      </c>
      <c r="AY405" s="18" t="s">
        <v>123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228</v>
      </c>
      <c r="BM405" s="230" t="s">
        <v>562</v>
      </c>
    </row>
    <row r="406" s="13" customFormat="1">
      <c r="A406" s="13"/>
      <c r="B406" s="232"/>
      <c r="C406" s="233"/>
      <c r="D406" s="234" t="s">
        <v>132</v>
      </c>
      <c r="E406" s="235" t="s">
        <v>1</v>
      </c>
      <c r="F406" s="236" t="s">
        <v>563</v>
      </c>
      <c r="G406" s="233"/>
      <c r="H406" s="235" t="s">
        <v>1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132</v>
      </c>
      <c r="AU406" s="242" t="s">
        <v>86</v>
      </c>
      <c r="AV406" s="13" t="s">
        <v>84</v>
      </c>
      <c r="AW406" s="13" t="s">
        <v>32</v>
      </c>
      <c r="AX406" s="13" t="s">
        <v>76</v>
      </c>
      <c r="AY406" s="242" t="s">
        <v>123</v>
      </c>
    </row>
    <row r="407" s="14" customFormat="1">
      <c r="A407" s="14"/>
      <c r="B407" s="243"/>
      <c r="C407" s="244"/>
      <c r="D407" s="234" t="s">
        <v>132</v>
      </c>
      <c r="E407" s="245" t="s">
        <v>1</v>
      </c>
      <c r="F407" s="246" t="s">
        <v>564</v>
      </c>
      <c r="G407" s="244"/>
      <c r="H407" s="247">
        <v>671.15999999999997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132</v>
      </c>
      <c r="AU407" s="253" t="s">
        <v>86</v>
      </c>
      <c r="AV407" s="14" t="s">
        <v>86</v>
      </c>
      <c r="AW407" s="14" t="s">
        <v>32</v>
      </c>
      <c r="AX407" s="14" t="s">
        <v>84</v>
      </c>
      <c r="AY407" s="253" t="s">
        <v>123</v>
      </c>
    </row>
    <row r="408" s="2" customFormat="1" ht="24.15" customHeight="1">
      <c r="A408" s="39"/>
      <c r="B408" s="40"/>
      <c r="C408" s="265" t="s">
        <v>565</v>
      </c>
      <c r="D408" s="265" t="s">
        <v>216</v>
      </c>
      <c r="E408" s="266" t="s">
        <v>566</v>
      </c>
      <c r="F408" s="267" t="s">
        <v>567</v>
      </c>
      <c r="G408" s="268" t="s">
        <v>254</v>
      </c>
      <c r="H408" s="269">
        <v>671.15999999999997</v>
      </c>
      <c r="I408" s="270"/>
      <c r="J408" s="271">
        <f>ROUND(I408*H408,2)</f>
        <v>0</v>
      </c>
      <c r="K408" s="267" t="s">
        <v>1</v>
      </c>
      <c r="L408" s="272"/>
      <c r="M408" s="273" t="s">
        <v>1</v>
      </c>
      <c r="N408" s="274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317</v>
      </c>
      <c r="AT408" s="230" t="s">
        <v>216</v>
      </c>
      <c r="AU408" s="230" t="s">
        <v>86</v>
      </c>
      <c r="AY408" s="18" t="s">
        <v>123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228</v>
      </c>
      <c r="BM408" s="230" t="s">
        <v>568</v>
      </c>
    </row>
    <row r="409" s="2" customFormat="1" ht="33" customHeight="1">
      <c r="A409" s="39"/>
      <c r="B409" s="40"/>
      <c r="C409" s="219" t="s">
        <v>569</v>
      </c>
      <c r="D409" s="219" t="s">
        <v>125</v>
      </c>
      <c r="E409" s="220" t="s">
        <v>570</v>
      </c>
      <c r="F409" s="221" t="s">
        <v>571</v>
      </c>
      <c r="G409" s="222" t="s">
        <v>254</v>
      </c>
      <c r="H409" s="223">
        <v>1000.31</v>
      </c>
      <c r="I409" s="224"/>
      <c r="J409" s="225">
        <f>ROUND(I409*H409,2)</f>
        <v>0</v>
      </c>
      <c r="K409" s="221" t="s">
        <v>129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0.001</v>
      </c>
      <c r="T409" s="229">
        <f>S409*H409</f>
        <v>1.00031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228</v>
      </c>
      <c r="AT409" s="230" t="s">
        <v>125</v>
      </c>
      <c r="AU409" s="230" t="s">
        <v>86</v>
      </c>
      <c r="AY409" s="18" t="s">
        <v>123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228</v>
      </c>
      <c r="BM409" s="230" t="s">
        <v>572</v>
      </c>
    </row>
    <row r="410" s="13" customFormat="1">
      <c r="A410" s="13"/>
      <c r="B410" s="232"/>
      <c r="C410" s="233"/>
      <c r="D410" s="234" t="s">
        <v>132</v>
      </c>
      <c r="E410" s="235" t="s">
        <v>1</v>
      </c>
      <c r="F410" s="236" t="s">
        <v>504</v>
      </c>
      <c r="G410" s="233"/>
      <c r="H410" s="235" t="s">
        <v>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132</v>
      </c>
      <c r="AU410" s="242" t="s">
        <v>86</v>
      </c>
      <c r="AV410" s="13" t="s">
        <v>84</v>
      </c>
      <c r="AW410" s="13" t="s">
        <v>32</v>
      </c>
      <c r="AX410" s="13" t="s">
        <v>76</v>
      </c>
      <c r="AY410" s="242" t="s">
        <v>123</v>
      </c>
    </row>
    <row r="411" s="14" customFormat="1">
      <c r="A411" s="14"/>
      <c r="B411" s="243"/>
      <c r="C411" s="244"/>
      <c r="D411" s="234" t="s">
        <v>132</v>
      </c>
      <c r="E411" s="245" t="s">
        <v>1</v>
      </c>
      <c r="F411" s="246" t="s">
        <v>573</v>
      </c>
      <c r="G411" s="244"/>
      <c r="H411" s="247">
        <v>1000.31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132</v>
      </c>
      <c r="AU411" s="253" t="s">
        <v>86</v>
      </c>
      <c r="AV411" s="14" t="s">
        <v>86</v>
      </c>
      <c r="AW411" s="14" t="s">
        <v>32</v>
      </c>
      <c r="AX411" s="14" t="s">
        <v>84</v>
      </c>
      <c r="AY411" s="253" t="s">
        <v>123</v>
      </c>
    </row>
    <row r="412" s="2" customFormat="1" ht="24.15" customHeight="1">
      <c r="A412" s="39"/>
      <c r="B412" s="40"/>
      <c r="C412" s="219" t="s">
        <v>574</v>
      </c>
      <c r="D412" s="219" t="s">
        <v>125</v>
      </c>
      <c r="E412" s="220" t="s">
        <v>575</v>
      </c>
      <c r="F412" s="221" t="s">
        <v>576</v>
      </c>
      <c r="G412" s="222" t="s">
        <v>219</v>
      </c>
      <c r="H412" s="223">
        <v>0.33800000000000002</v>
      </c>
      <c r="I412" s="224"/>
      <c r="J412" s="225">
        <f>ROUND(I412*H412,2)</f>
        <v>0</v>
      </c>
      <c r="K412" s="221" t="s">
        <v>129</v>
      </c>
      <c r="L412" s="45"/>
      <c r="M412" s="286" t="s">
        <v>1</v>
      </c>
      <c r="N412" s="287" t="s">
        <v>41</v>
      </c>
      <c r="O412" s="288"/>
      <c r="P412" s="289">
        <f>O412*H412</f>
        <v>0</v>
      </c>
      <c r="Q412" s="289">
        <v>0</v>
      </c>
      <c r="R412" s="289">
        <f>Q412*H412</f>
        <v>0</v>
      </c>
      <c r="S412" s="289">
        <v>0</v>
      </c>
      <c r="T412" s="290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228</v>
      </c>
      <c r="AT412" s="230" t="s">
        <v>125</v>
      </c>
      <c r="AU412" s="230" t="s">
        <v>86</v>
      </c>
      <c r="AY412" s="18" t="s">
        <v>123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228</v>
      </c>
      <c r="BM412" s="230" t="s">
        <v>577</v>
      </c>
    </row>
    <row r="413" s="2" customFormat="1" ht="6.96" customHeight="1">
      <c r="A413" s="39"/>
      <c r="B413" s="67"/>
      <c r="C413" s="68"/>
      <c r="D413" s="68"/>
      <c r="E413" s="68"/>
      <c r="F413" s="68"/>
      <c r="G413" s="68"/>
      <c r="H413" s="68"/>
      <c r="I413" s="68"/>
      <c r="J413" s="68"/>
      <c r="K413" s="68"/>
      <c r="L413" s="45"/>
      <c r="M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</row>
  </sheetData>
  <sheetProtection sheet="1" autoFilter="0" formatColumns="0" formatRows="0" objects="1" scenarios="1" spinCount="100000" saltValue="ZEXm1Rs73As5/tTb5uFnSPS/YVoS9TgoC/nBmyswNZg3W/ruXDgSvly+u8/TgMLfqaO3B0aWHDiGENVh7aTrIw==" hashValue="CdyOuz8BUZoFv/l9XMygdX2cN+YJi2BCNhBfuIMKjXTBqSTwy3dzYh98PK/O+8b7/ibTYGo7SYxQMojl83sfPw==" algorithmName="SHA-512" password="CC35"/>
  <autoFilter ref="C125:K41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90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 xml:space="preserve">Rekonstrukce chodníku  podél  ulice Slovenské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578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27. 5. 2022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ROUND((SUM(BE121:BE140)),  2)</f>
        <v>0</v>
      </c>
      <c r="G33" s="39"/>
      <c r="H33" s="39"/>
      <c r="I33" s="156">
        <v>0.20999999999999999</v>
      </c>
      <c r="J33" s="155">
        <f>ROUND(((SUM(BE121:BE140))*I33),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ROUND((SUM(BF121:BF140)),  2)</f>
        <v>0</v>
      </c>
      <c r="G34" s="39"/>
      <c r="H34" s="39"/>
      <c r="I34" s="156">
        <v>0.14999999999999999</v>
      </c>
      <c r="J34" s="155">
        <f>ROUND(((SUM(BF121:BF140))*I34),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ROUND((SUM(BG121:BG140)),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ROUND((SUM(BH121:BH140)),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ROUND((SUM(BI121:BI140)),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 xml:space="preserve">Rekonstrukce chodníku  podél  ulice Slovenské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Český Těšín</v>
      </c>
      <c r="G89" s="41"/>
      <c r="H89" s="41"/>
      <c r="I89" s="33" t="s">
        <v>22</v>
      </c>
      <c r="J89" s="80" t="str">
        <f>IF(J12="","",J12)</f>
        <v>27. 5. 2022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Město  Český Těšín</v>
      </c>
      <c r="G91" s="41"/>
      <c r="H91" s="41"/>
      <c r="I91" s="33" t="s">
        <v>30</v>
      </c>
      <c r="J91" s="37" t="str">
        <f>E21</f>
        <v>Delta Třinec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Martin  Pniok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="9" customFormat="1" ht="24.96" customHeight="1">
      <c r="A97" s="9"/>
      <c r="B97" s="180"/>
      <c r="C97" s="181"/>
      <c r="D97" s="182" t="s">
        <v>578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579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580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581</v>
      </c>
      <c r="E100" s="189"/>
      <c r="F100" s="189"/>
      <c r="G100" s="189"/>
      <c r="H100" s="189"/>
      <c r="I100" s="189"/>
      <c r="J100" s="190">
        <f>J136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582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108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75" t="str">
        <f>E7</f>
        <v xml:space="preserve">Rekonstrukce chodníku  podél  ulice Slovenské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91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VRN - Vedlejší rozpočtové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Český Těšín</v>
      </c>
      <c r="G115" s="41"/>
      <c r="H115" s="41"/>
      <c r="I115" s="33" t="s">
        <v>22</v>
      </c>
      <c r="J115" s="80" t="str">
        <f>IF(J12="","",J12)</f>
        <v>27. 5. 2022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Město  Český Těšín</v>
      </c>
      <c r="G117" s="41"/>
      <c r="H117" s="41"/>
      <c r="I117" s="33" t="s">
        <v>30</v>
      </c>
      <c r="J117" s="37" t="str">
        <f>E21</f>
        <v>Delta Třinec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Martin  Pniok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2"/>
      <c r="B120" s="193"/>
      <c r="C120" s="194" t="s">
        <v>109</v>
      </c>
      <c r="D120" s="195" t="s">
        <v>61</v>
      </c>
      <c r="E120" s="195" t="s">
        <v>57</v>
      </c>
      <c r="F120" s="195" t="s">
        <v>58</v>
      </c>
      <c r="G120" s="195" t="s">
        <v>110</v>
      </c>
      <c r="H120" s="195" t="s">
        <v>111</v>
      </c>
      <c r="I120" s="195" t="s">
        <v>112</v>
      </c>
      <c r="J120" s="195" t="s">
        <v>95</v>
      </c>
      <c r="K120" s="196" t="s">
        <v>113</v>
      </c>
      <c r="L120" s="197"/>
      <c r="M120" s="101" t="s">
        <v>1</v>
      </c>
      <c r="N120" s="102" t="s">
        <v>40</v>
      </c>
      <c r="O120" s="102" t="s">
        <v>114</v>
      </c>
      <c r="P120" s="102" t="s">
        <v>115</v>
      </c>
      <c r="Q120" s="102" t="s">
        <v>116</v>
      </c>
      <c r="R120" s="102" t="s">
        <v>117</v>
      </c>
      <c r="S120" s="102" t="s">
        <v>118</v>
      </c>
      <c r="T120" s="103" t="s">
        <v>119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="2" customFormat="1" ht="22.8" customHeight="1">
      <c r="A121" s="39"/>
      <c r="B121" s="40"/>
      <c r="C121" s="108" t="s">
        <v>120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97</v>
      </c>
      <c r="BK121" s="202">
        <f>BK122</f>
        <v>0</v>
      </c>
    </row>
    <row r="122" s="12" customFormat="1" ht="25.92" customHeight="1">
      <c r="A122" s="12"/>
      <c r="B122" s="203"/>
      <c r="C122" s="204"/>
      <c r="D122" s="205" t="s">
        <v>75</v>
      </c>
      <c r="E122" s="206" t="s">
        <v>87</v>
      </c>
      <c r="F122" s="206" t="s">
        <v>88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P123+P128+P136+P139</f>
        <v>0</v>
      </c>
      <c r="Q122" s="211"/>
      <c r="R122" s="212">
        <f>R123+R128+R136+R139</f>
        <v>0</v>
      </c>
      <c r="S122" s="211"/>
      <c r="T122" s="213">
        <f>T123+T128+T136+T139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155</v>
      </c>
      <c r="AT122" s="215" t="s">
        <v>75</v>
      </c>
      <c r="AU122" s="215" t="s">
        <v>76</v>
      </c>
      <c r="AY122" s="214" t="s">
        <v>123</v>
      </c>
      <c r="BK122" s="216">
        <f>BK123+BK128+BK136+BK139</f>
        <v>0</v>
      </c>
    </row>
    <row r="123" s="12" customFormat="1" ht="22.8" customHeight="1">
      <c r="A123" s="12"/>
      <c r="B123" s="203"/>
      <c r="C123" s="204"/>
      <c r="D123" s="205" t="s">
        <v>75</v>
      </c>
      <c r="E123" s="217" t="s">
        <v>583</v>
      </c>
      <c r="F123" s="217" t="s">
        <v>584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SUM(P124:P127)</f>
        <v>0</v>
      </c>
      <c r="Q123" s="211"/>
      <c r="R123" s="212">
        <f>SUM(R124:R127)</f>
        <v>0</v>
      </c>
      <c r="S123" s="211"/>
      <c r="T123" s="213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155</v>
      </c>
      <c r="AT123" s="215" t="s">
        <v>75</v>
      </c>
      <c r="AU123" s="215" t="s">
        <v>84</v>
      </c>
      <c r="AY123" s="214" t="s">
        <v>123</v>
      </c>
      <c r="BK123" s="216">
        <f>SUM(BK124:BK127)</f>
        <v>0</v>
      </c>
    </row>
    <row r="124" s="2" customFormat="1" ht="24.15" customHeight="1">
      <c r="A124" s="39"/>
      <c r="B124" s="40"/>
      <c r="C124" s="219" t="s">
        <v>84</v>
      </c>
      <c r="D124" s="219" t="s">
        <v>125</v>
      </c>
      <c r="E124" s="220" t="s">
        <v>585</v>
      </c>
      <c r="F124" s="221" t="s">
        <v>586</v>
      </c>
      <c r="G124" s="222" t="s">
        <v>587</v>
      </c>
      <c r="H124" s="223">
        <v>1</v>
      </c>
      <c r="I124" s="224"/>
      <c r="J124" s="225">
        <f>ROUND(I124*H124,2)</f>
        <v>0</v>
      </c>
      <c r="K124" s="221" t="s">
        <v>129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588</v>
      </c>
      <c r="AT124" s="230" t="s">
        <v>125</v>
      </c>
      <c r="AU124" s="230" t="s">
        <v>86</v>
      </c>
      <c r="AY124" s="18" t="s">
        <v>123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588</v>
      </c>
      <c r="BM124" s="230" t="s">
        <v>589</v>
      </c>
    </row>
    <row r="125" s="2" customFormat="1" ht="21.75" customHeight="1">
      <c r="A125" s="39"/>
      <c r="B125" s="40"/>
      <c r="C125" s="219" t="s">
        <v>86</v>
      </c>
      <c r="D125" s="219" t="s">
        <v>125</v>
      </c>
      <c r="E125" s="220" t="s">
        <v>590</v>
      </c>
      <c r="F125" s="221" t="s">
        <v>591</v>
      </c>
      <c r="G125" s="222" t="s">
        <v>587</v>
      </c>
      <c r="H125" s="223">
        <v>1</v>
      </c>
      <c r="I125" s="224"/>
      <c r="J125" s="225">
        <f>ROUND(I125*H125,2)</f>
        <v>0</v>
      </c>
      <c r="K125" s="221" t="s">
        <v>129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588</v>
      </c>
      <c r="AT125" s="230" t="s">
        <v>125</v>
      </c>
      <c r="AU125" s="230" t="s">
        <v>86</v>
      </c>
      <c r="AY125" s="18" t="s">
        <v>123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588</v>
      </c>
      <c r="BM125" s="230" t="s">
        <v>592</v>
      </c>
    </row>
    <row r="126" s="2" customFormat="1" ht="24.15" customHeight="1">
      <c r="A126" s="39"/>
      <c r="B126" s="40"/>
      <c r="C126" s="219" t="s">
        <v>145</v>
      </c>
      <c r="D126" s="219" t="s">
        <v>125</v>
      </c>
      <c r="E126" s="220" t="s">
        <v>593</v>
      </c>
      <c r="F126" s="221" t="s">
        <v>594</v>
      </c>
      <c r="G126" s="222" t="s">
        <v>587</v>
      </c>
      <c r="H126" s="223">
        <v>1</v>
      </c>
      <c r="I126" s="224"/>
      <c r="J126" s="225">
        <f>ROUND(I126*H126,2)</f>
        <v>0</v>
      </c>
      <c r="K126" s="221" t="s">
        <v>129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588</v>
      </c>
      <c r="AT126" s="230" t="s">
        <v>125</v>
      </c>
      <c r="AU126" s="230" t="s">
        <v>86</v>
      </c>
      <c r="AY126" s="18" t="s">
        <v>123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588</v>
      </c>
      <c r="BM126" s="230" t="s">
        <v>595</v>
      </c>
    </row>
    <row r="127" s="2" customFormat="1" ht="16.5" customHeight="1">
      <c r="A127" s="39"/>
      <c r="B127" s="40"/>
      <c r="C127" s="219" t="s">
        <v>130</v>
      </c>
      <c r="D127" s="219" t="s">
        <v>125</v>
      </c>
      <c r="E127" s="220" t="s">
        <v>596</v>
      </c>
      <c r="F127" s="221" t="s">
        <v>597</v>
      </c>
      <c r="G127" s="222" t="s">
        <v>587</v>
      </c>
      <c r="H127" s="223">
        <v>1</v>
      </c>
      <c r="I127" s="224"/>
      <c r="J127" s="225">
        <f>ROUND(I127*H127,2)</f>
        <v>0</v>
      </c>
      <c r="K127" s="221" t="s">
        <v>129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588</v>
      </c>
      <c r="AT127" s="230" t="s">
        <v>125</v>
      </c>
      <c r="AU127" s="230" t="s">
        <v>86</v>
      </c>
      <c r="AY127" s="18" t="s">
        <v>123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588</v>
      </c>
      <c r="BM127" s="230" t="s">
        <v>598</v>
      </c>
    </row>
    <row r="128" s="12" customFormat="1" ht="22.8" customHeight="1">
      <c r="A128" s="12"/>
      <c r="B128" s="203"/>
      <c r="C128" s="204"/>
      <c r="D128" s="205" t="s">
        <v>75</v>
      </c>
      <c r="E128" s="217" t="s">
        <v>599</v>
      </c>
      <c r="F128" s="217" t="s">
        <v>600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SUM(P129:P135)</f>
        <v>0</v>
      </c>
      <c r="Q128" s="211"/>
      <c r="R128" s="212">
        <f>SUM(R129:R135)</f>
        <v>0</v>
      </c>
      <c r="S128" s="211"/>
      <c r="T128" s="213">
        <f>SUM(T129:T135)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155</v>
      </c>
      <c r="AT128" s="215" t="s">
        <v>75</v>
      </c>
      <c r="AU128" s="215" t="s">
        <v>84</v>
      </c>
      <c r="AY128" s="214" t="s">
        <v>123</v>
      </c>
      <c r="BK128" s="216">
        <f>SUM(BK129:BK135)</f>
        <v>0</v>
      </c>
    </row>
    <row r="129" s="2" customFormat="1" ht="16.5" customHeight="1">
      <c r="A129" s="39"/>
      <c r="B129" s="40"/>
      <c r="C129" s="219" t="s">
        <v>155</v>
      </c>
      <c r="D129" s="219" t="s">
        <v>125</v>
      </c>
      <c r="E129" s="220" t="s">
        <v>601</v>
      </c>
      <c r="F129" s="221" t="s">
        <v>602</v>
      </c>
      <c r="G129" s="222" t="s">
        <v>587</v>
      </c>
      <c r="H129" s="223">
        <v>1</v>
      </c>
      <c r="I129" s="224"/>
      <c r="J129" s="225">
        <f>ROUND(I129*H129,2)</f>
        <v>0</v>
      </c>
      <c r="K129" s="221" t="s">
        <v>129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588</v>
      </c>
      <c r="AT129" s="230" t="s">
        <v>125</v>
      </c>
      <c r="AU129" s="230" t="s">
        <v>86</v>
      </c>
      <c r="AY129" s="18" t="s">
        <v>123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588</v>
      </c>
      <c r="BM129" s="230" t="s">
        <v>603</v>
      </c>
    </row>
    <row r="130" s="2" customFormat="1" ht="16.5" customHeight="1">
      <c r="A130" s="39"/>
      <c r="B130" s="40"/>
      <c r="C130" s="219" t="s">
        <v>162</v>
      </c>
      <c r="D130" s="219" t="s">
        <v>125</v>
      </c>
      <c r="E130" s="220" t="s">
        <v>604</v>
      </c>
      <c r="F130" s="221" t="s">
        <v>605</v>
      </c>
      <c r="G130" s="222" t="s">
        <v>587</v>
      </c>
      <c r="H130" s="223">
        <v>1</v>
      </c>
      <c r="I130" s="224"/>
      <c r="J130" s="225">
        <f>ROUND(I130*H130,2)</f>
        <v>0</v>
      </c>
      <c r="K130" s="221" t="s">
        <v>129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588</v>
      </c>
      <c r="AT130" s="230" t="s">
        <v>125</v>
      </c>
      <c r="AU130" s="230" t="s">
        <v>86</v>
      </c>
      <c r="AY130" s="18" t="s">
        <v>123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588</v>
      </c>
      <c r="BM130" s="230" t="s">
        <v>606</v>
      </c>
    </row>
    <row r="131" s="2" customFormat="1" ht="16.5" customHeight="1">
      <c r="A131" s="39"/>
      <c r="B131" s="40"/>
      <c r="C131" s="219" t="s">
        <v>168</v>
      </c>
      <c r="D131" s="219" t="s">
        <v>125</v>
      </c>
      <c r="E131" s="220" t="s">
        <v>607</v>
      </c>
      <c r="F131" s="221" t="s">
        <v>608</v>
      </c>
      <c r="G131" s="222" t="s">
        <v>587</v>
      </c>
      <c r="H131" s="223">
        <v>1</v>
      </c>
      <c r="I131" s="224"/>
      <c r="J131" s="225">
        <f>ROUND(I131*H131,2)</f>
        <v>0</v>
      </c>
      <c r="K131" s="221" t="s">
        <v>129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588</v>
      </c>
      <c r="AT131" s="230" t="s">
        <v>125</v>
      </c>
      <c r="AU131" s="230" t="s">
        <v>86</v>
      </c>
      <c r="AY131" s="18" t="s">
        <v>123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588</v>
      </c>
      <c r="BM131" s="230" t="s">
        <v>609</v>
      </c>
    </row>
    <row r="132" s="2" customFormat="1" ht="37.8" customHeight="1">
      <c r="A132" s="39"/>
      <c r="B132" s="40"/>
      <c r="C132" s="219" t="s">
        <v>174</v>
      </c>
      <c r="D132" s="219" t="s">
        <v>125</v>
      </c>
      <c r="E132" s="220" t="s">
        <v>610</v>
      </c>
      <c r="F132" s="221" t="s">
        <v>611</v>
      </c>
      <c r="G132" s="222" t="s">
        <v>587</v>
      </c>
      <c r="H132" s="223">
        <v>1</v>
      </c>
      <c r="I132" s="224"/>
      <c r="J132" s="225">
        <f>ROUND(I132*H132,2)</f>
        <v>0</v>
      </c>
      <c r="K132" s="221" t="s">
        <v>129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588</v>
      </c>
      <c r="AT132" s="230" t="s">
        <v>125</v>
      </c>
      <c r="AU132" s="230" t="s">
        <v>86</v>
      </c>
      <c r="AY132" s="18" t="s">
        <v>123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588</v>
      </c>
      <c r="BM132" s="230" t="s">
        <v>612</v>
      </c>
    </row>
    <row r="133" s="2" customFormat="1" ht="21.75" customHeight="1">
      <c r="A133" s="39"/>
      <c r="B133" s="40"/>
      <c r="C133" s="219" t="s">
        <v>178</v>
      </c>
      <c r="D133" s="219" t="s">
        <v>125</v>
      </c>
      <c r="E133" s="220" t="s">
        <v>613</v>
      </c>
      <c r="F133" s="221" t="s">
        <v>614</v>
      </c>
      <c r="G133" s="222" t="s">
        <v>587</v>
      </c>
      <c r="H133" s="223">
        <v>1</v>
      </c>
      <c r="I133" s="224"/>
      <c r="J133" s="225">
        <f>ROUND(I133*H133,2)</f>
        <v>0</v>
      </c>
      <c r="K133" s="221" t="s">
        <v>129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588</v>
      </c>
      <c r="AT133" s="230" t="s">
        <v>125</v>
      </c>
      <c r="AU133" s="230" t="s">
        <v>86</v>
      </c>
      <c r="AY133" s="18" t="s">
        <v>123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588</v>
      </c>
      <c r="BM133" s="230" t="s">
        <v>615</v>
      </c>
    </row>
    <row r="134" s="2" customFormat="1" ht="24.15" customHeight="1">
      <c r="A134" s="39"/>
      <c r="B134" s="40"/>
      <c r="C134" s="219" t="s">
        <v>186</v>
      </c>
      <c r="D134" s="219" t="s">
        <v>125</v>
      </c>
      <c r="E134" s="220" t="s">
        <v>616</v>
      </c>
      <c r="F134" s="221" t="s">
        <v>617</v>
      </c>
      <c r="G134" s="222" t="s">
        <v>587</v>
      </c>
      <c r="H134" s="223">
        <v>1</v>
      </c>
      <c r="I134" s="224"/>
      <c r="J134" s="225">
        <f>ROUND(I134*H134,2)</f>
        <v>0</v>
      </c>
      <c r="K134" s="221" t="s">
        <v>129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588</v>
      </c>
      <c r="AT134" s="230" t="s">
        <v>125</v>
      </c>
      <c r="AU134" s="230" t="s">
        <v>86</v>
      </c>
      <c r="AY134" s="18" t="s">
        <v>123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588</v>
      </c>
      <c r="BM134" s="230" t="s">
        <v>618</v>
      </c>
    </row>
    <row r="135" s="2" customFormat="1" ht="16.5" customHeight="1">
      <c r="A135" s="39"/>
      <c r="B135" s="40"/>
      <c r="C135" s="219" t="s">
        <v>192</v>
      </c>
      <c r="D135" s="219" t="s">
        <v>125</v>
      </c>
      <c r="E135" s="220" t="s">
        <v>619</v>
      </c>
      <c r="F135" s="221" t="s">
        <v>620</v>
      </c>
      <c r="G135" s="222" t="s">
        <v>587</v>
      </c>
      <c r="H135" s="223">
        <v>1</v>
      </c>
      <c r="I135" s="224"/>
      <c r="J135" s="225">
        <f>ROUND(I135*H135,2)</f>
        <v>0</v>
      </c>
      <c r="K135" s="221" t="s">
        <v>129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588</v>
      </c>
      <c r="AT135" s="230" t="s">
        <v>125</v>
      </c>
      <c r="AU135" s="230" t="s">
        <v>86</v>
      </c>
      <c r="AY135" s="18" t="s">
        <v>123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588</v>
      </c>
      <c r="BM135" s="230" t="s">
        <v>621</v>
      </c>
    </row>
    <row r="136" s="12" customFormat="1" ht="22.8" customHeight="1">
      <c r="A136" s="12"/>
      <c r="B136" s="203"/>
      <c r="C136" s="204"/>
      <c r="D136" s="205" t="s">
        <v>75</v>
      </c>
      <c r="E136" s="217" t="s">
        <v>622</v>
      </c>
      <c r="F136" s="217" t="s">
        <v>623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SUM(P137:P138)</f>
        <v>0</v>
      </c>
      <c r="Q136" s="211"/>
      <c r="R136" s="212">
        <f>SUM(R137:R138)</f>
        <v>0</v>
      </c>
      <c r="S136" s="211"/>
      <c r="T136" s="213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155</v>
      </c>
      <c r="AT136" s="215" t="s">
        <v>75</v>
      </c>
      <c r="AU136" s="215" t="s">
        <v>84</v>
      </c>
      <c r="AY136" s="214" t="s">
        <v>123</v>
      </c>
      <c r="BK136" s="216">
        <f>SUM(BK137:BK138)</f>
        <v>0</v>
      </c>
    </row>
    <row r="137" s="2" customFormat="1" ht="24.15" customHeight="1">
      <c r="A137" s="39"/>
      <c r="B137" s="40"/>
      <c r="C137" s="219" t="s">
        <v>204</v>
      </c>
      <c r="D137" s="219" t="s">
        <v>125</v>
      </c>
      <c r="E137" s="220" t="s">
        <v>624</v>
      </c>
      <c r="F137" s="221" t="s">
        <v>625</v>
      </c>
      <c r="G137" s="222" t="s">
        <v>587</v>
      </c>
      <c r="H137" s="223">
        <v>1</v>
      </c>
      <c r="I137" s="224"/>
      <c r="J137" s="225">
        <f>ROUND(I137*H137,2)</f>
        <v>0</v>
      </c>
      <c r="K137" s="221" t="s">
        <v>129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588</v>
      </c>
      <c r="AT137" s="230" t="s">
        <v>125</v>
      </c>
      <c r="AU137" s="230" t="s">
        <v>86</v>
      </c>
      <c r="AY137" s="18" t="s">
        <v>123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588</v>
      </c>
      <c r="BM137" s="230" t="s">
        <v>626</v>
      </c>
    </row>
    <row r="138" s="2" customFormat="1" ht="16.5" customHeight="1">
      <c r="A138" s="39"/>
      <c r="B138" s="40"/>
      <c r="C138" s="219" t="s">
        <v>208</v>
      </c>
      <c r="D138" s="219" t="s">
        <v>125</v>
      </c>
      <c r="E138" s="220" t="s">
        <v>627</v>
      </c>
      <c r="F138" s="221" t="s">
        <v>628</v>
      </c>
      <c r="G138" s="222" t="s">
        <v>270</v>
      </c>
      <c r="H138" s="223">
        <v>8</v>
      </c>
      <c r="I138" s="224"/>
      <c r="J138" s="225">
        <f>ROUND(I138*H138,2)</f>
        <v>0</v>
      </c>
      <c r="K138" s="221" t="s">
        <v>129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588</v>
      </c>
      <c r="AT138" s="230" t="s">
        <v>125</v>
      </c>
      <c r="AU138" s="230" t="s">
        <v>86</v>
      </c>
      <c r="AY138" s="18" t="s">
        <v>123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588</v>
      </c>
      <c r="BM138" s="230" t="s">
        <v>629</v>
      </c>
    </row>
    <row r="139" s="12" customFormat="1" ht="22.8" customHeight="1">
      <c r="A139" s="12"/>
      <c r="B139" s="203"/>
      <c r="C139" s="204"/>
      <c r="D139" s="205" t="s">
        <v>75</v>
      </c>
      <c r="E139" s="217" t="s">
        <v>630</v>
      </c>
      <c r="F139" s="217" t="s">
        <v>631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P140</f>
        <v>0</v>
      </c>
      <c r="Q139" s="211"/>
      <c r="R139" s="212">
        <f>R140</f>
        <v>0</v>
      </c>
      <c r="S139" s="211"/>
      <c r="T139" s="213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155</v>
      </c>
      <c r="AT139" s="215" t="s">
        <v>75</v>
      </c>
      <c r="AU139" s="215" t="s">
        <v>84</v>
      </c>
      <c r="AY139" s="214" t="s">
        <v>123</v>
      </c>
      <c r="BK139" s="216">
        <f>BK140</f>
        <v>0</v>
      </c>
    </row>
    <row r="140" s="2" customFormat="1" ht="24.15" customHeight="1">
      <c r="A140" s="39"/>
      <c r="B140" s="40"/>
      <c r="C140" s="219" t="s">
        <v>215</v>
      </c>
      <c r="D140" s="219" t="s">
        <v>125</v>
      </c>
      <c r="E140" s="220" t="s">
        <v>632</v>
      </c>
      <c r="F140" s="221" t="s">
        <v>633</v>
      </c>
      <c r="G140" s="222" t="s">
        <v>587</v>
      </c>
      <c r="H140" s="223">
        <v>1</v>
      </c>
      <c r="I140" s="224"/>
      <c r="J140" s="225">
        <f>ROUND(I140*H140,2)</f>
        <v>0</v>
      </c>
      <c r="K140" s="221" t="s">
        <v>129</v>
      </c>
      <c r="L140" s="45"/>
      <c r="M140" s="286" t="s">
        <v>1</v>
      </c>
      <c r="N140" s="287" t="s">
        <v>41</v>
      </c>
      <c r="O140" s="288"/>
      <c r="P140" s="289">
        <f>O140*H140</f>
        <v>0</v>
      </c>
      <c r="Q140" s="289">
        <v>0</v>
      </c>
      <c r="R140" s="289">
        <f>Q140*H140</f>
        <v>0</v>
      </c>
      <c r="S140" s="289">
        <v>0</v>
      </c>
      <c r="T140" s="29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588</v>
      </c>
      <c r="AT140" s="230" t="s">
        <v>125</v>
      </c>
      <c r="AU140" s="230" t="s">
        <v>86</v>
      </c>
      <c r="AY140" s="18" t="s">
        <v>123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588</v>
      </c>
      <c r="BM140" s="230" t="s">
        <v>634</v>
      </c>
    </row>
    <row r="141" s="2" customFormat="1" ht="6.96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sheet="1" autoFilter="0" formatColumns="0" formatRows="0" objects="1" scenarios="1" spinCount="100000" saltValue="NTEsEGqoaYtAhPDHDP8XUPmbCQ7aXuKzDJcFnnIMiCXbHYw6B+tZ8QtYi0serRFhwEi2Nr/3SuNlOnUHyeoEQg==" hashValue="6YbMY8sRONarYrv2L3Zc7JQSQQhpthUH361RVbVEOLM6zs3UAED85iTK+FMdBQI5iqAceIuppjTmk8nd2ZThUw==" algorithmName="SHA-512" password="CC35"/>
  <autoFilter ref="C120:K1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LAPTOP-V6F5C2G1\Radka</dc:creator>
  <cp:lastModifiedBy>LAPTOP-V6F5C2G1\Radka</cp:lastModifiedBy>
  <dcterms:created xsi:type="dcterms:W3CDTF">2022-05-30T10:33:47Z</dcterms:created>
  <dcterms:modified xsi:type="dcterms:W3CDTF">2022-05-30T10:33:52Z</dcterms:modified>
</cp:coreProperties>
</file>