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2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ChodnikJaVia - Rekonstru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'ChodnikJaVia - Rekonstruk...'!$C$122:$K$251</definedName>
    <definedName name="_xlnm.Print_Area" localSheetId="1">'ChodnikJaVia - Rekonstruk...'!$C$4:$J$76,'ChodnikJaVia - Rekonstruk...'!$C$82:$J$106,'ChodnikJaVia - Rekonstruk...'!$C$112:$K$251</definedName>
    <definedName name="_xlnm.Print_Titles" localSheetId="1">'ChodnikJaVia - Rekonstruk...'!$122:$122</definedName>
  </definedNames>
  <calcPr/>
</workbook>
</file>

<file path=xl/calcChain.xml><?xml version="1.0" encoding="utf-8"?>
<calcChain xmlns="http://schemas.openxmlformats.org/spreadsheetml/2006/main">
  <c i="2" l="1" r="R245"/>
  <c r="J35"/>
  <c r="J34"/>
  <c i="1" r="AY95"/>
  <c i="2" r="J33"/>
  <c i="1" r="AX95"/>
  <c i="2"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T243"/>
  <c r="R244"/>
  <c r="R243"/>
  <c r="R242"/>
  <c r="P244"/>
  <c r="P243"/>
  <c r="BI241"/>
  <c r="BH241"/>
  <c r="BG241"/>
  <c r="BF241"/>
  <c r="T241"/>
  <c r="T240"/>
  <c r="R241"/>
  <c r="R240"/>
  <c r="P241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86"/>
  <c r="BH186"/>
  <c r="BG186"/>
  <c r="BF186"/>
  <c r="T186"/>
  <c r="R186"/>
  <c r="P186"/>
  <c r="BI182"/>
  <c r="BH182"/>
  <c r="BG182"/>
  <c r="BF182"/>
  <c r="T182"/>
  <c r="R182"/>
  <c r="P182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4"/>
  <c r="BH154"/>
  <c r="BG154"/>
  <c r="BF154"/>
  <c r="T154"/>
  <c r="R154"/>
  <c r="P154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26"/>
  <c r="BH126"/>
  <c r="BG126"/>
  <c r="BF126"/>
  <c r="T126"/>
  <c r="R126"/>
  <c r="P126"/>
  <c r="J120"/>
  <c r="F119"/>
  <c r="F117"/>
  <c r="E115"/>
  <c r="J90"/>
  <c r="F89"/>
  <c r="F87"/>
  <c r="E85"/>
  <c r="J19"/>
  <c r="E19"/>
  <c r="J89"/>
  <c r="J18"/>
  <c r="J16"/>
  <c r="E16"/>
  <c r="F120"/>
  <c r="J15"/>
  <c r="J10"/>
  <c r="J87"/>
  <c i="1" r="L90"/>
  <c r="AM90"/>
  <c r="AM89"/>
  <c r="L89"/>
  <c r="AM87"/>
  <c r="L87"/>
  <c r="L85"/>
  <c r="L84"/>
  <c i="2" r="J238"/>
  <c r="J232"/>
  <c r="J217"/>
  <c r="BK203"/>
  <c r="J170"/>
  <c r="BK146"/>
  <c r="J251"/>
  <c r="J244"/>
  <c r="J226"/>
  <c r="J216"/>
  <c r="J210"/>
  <c r="BK197"/>
  <c r="BK136"/>
  <c r="BK246"/>
  <c r="J235"/>
  <c r="BK224"/>
  <c r="BK211"/>
  <c r="J205"/>
  <c r="BK196"/>
  <c r="BK156"/>
  <c r="J136"/>
  <c r="J199"/>
  <c r="BK170"/>
  <c r="BK248"/>
  <c r="J228"/>
  <c r="BK216"/>
  <c r="J196"/>
  <c r="J156"/>
  <c r="J248"/>
  <c r="J237"/>
  <c r="J230"/>
  <c r="J219"/>
  <c r="J202"/>
  <c r="BK140"/>
  <c r="BK251"/>
  <c r="BK238"/>
  <c r="BK230"/>
  <c r="BK217"/>
  <c r="J206"/>
  <c r="BK201"/>
  <c r="J168"/>
  <c r="J138"/>
  <c r="BK202"/>
  <c r="BK186"/>
  <c r="J241"/>
  <c r="BK235"/>
  <c r="BK220"/>
  <c r="BK200"/>
  <c r="J186"/>
  <c r="BK154"/>
  <c i="1" r="AS94"/>
  <c i="2" r="BK247"/>
  <c r="J234"/>
  <c r="J224"/>
  <c r="J215"/>
  <c r="BK206"/>
  <c r="J154"/>
  <c r="J126"/>
  <c r="BK244"/>
  <c r="BK234"/>
  <c r="BK219"/>
  <c r="BK210"/>
  <c r="J200"/>
  <c r="J162"/>
  <c r="J140"/>
  <c r="J201"/>
  <c r="BK182"/>
  <c r="J134"/>
  <c r="BK249"/>
  <c r="BK237"/>
  <c r="BK226"/>
  <c r="BK205"/>
  <c r="BK162"/>
  <c r="BK126"/>
  <c r="J249"/>
  <c r="J246"/>
  <c r="BK232"/>
  <c r="J220"/>
  <c r="J211"/>
  <c r="BK199"/>
  <c r="BK138"/>
  <c r="J247"/>
  <c r="BK241"/>
  <c r="BK228"/>
  <c r="BK215"/>
  <c r="J203"/>
  <c r="J182"/>
  <c r="J146"/>
  <c r="BK134"/>
  <c r="J197"/>
  <c r="BK168"/>
  <c l="1" r="BK125"/>
  <c r="J125"/>
  <c r="J96"/>
  <c r="R125"/>
  <c r="P167"/>
  <c r="BK195"/>
  <c r="J195"/>
  <c r="J98"/>
  <c r="BK198"/>
  <c r="J198"/>
  <c r="J99"/>
  <c r="R198"/>
  <c r="T218"/>
  <c r="P125"/>
  <c r="BK167"/>
  <c r="J167"/>
  <c r="J97"/>
  <c r="R167"/>
  <c r="P195"/>
  <c r="P198"/>
  <c r="BK218"/>
  <c r="J218"/>
  <c r="J100"/>
  <c r="P218"/>
  <c r="P245"/>
  <c r="P242"/>
  <c r="T125"/>
  <c r="T167"/>
  <c r="R195"/>
  <c r="T195"/>
  <c r="T198"/>
  <c r="R218"/>
  <c r="BK245"/>
  <c r="J245"/>
  <c r="J104"/>
  <c r="T245"/>
  <c r="T242"/>
  <c r="BK243"/>
  <c r="J243"/>
  <c r="J103"/>
  <c r="BK240"/>
  <c r="J240"/>
  <c r="J101"/>
  <c r="BK250"/>
  <c r="J250"/>
  <c r="J105"/>
  <c r="J119"/>
  <c r="BE146"/>
  <c r="BE154"/>
  <c r="BE156"/>
  <c r="F90"/>
  <c r="J117"/>
  <c r="BE126"/>
  <c r="BE182"/>
  <c r="BE197"/>
  <c r="BE199"/>
  <c r="BE205"/>
  <c r="BE206"/>
  <c r="BE210"/>
  <c r="BE211"/>
  <c r="BE216"/>
  <c r="BE220"/>
  <c r="BE228"/>
  <c r="BE232"/>
  <c r="BE238"/>
  <c r="BE241"/>
  <c r="BE247"/>
  <c r="BE248"/>
  <c r="BE249"/>
  <c r="BE140"/>
  <c r="BE162"/>
  <c r="BE168"/>
  <c r="BE170"/>
  <c r="BE186"/>
  <c r="BE200"/>
  <c r="BE202"/>
  <c r="BE203"/>
  <c r="BE219"/>
  <c r="BE224"/>
  <c r="BE226"/>
  <c r="BE230"/>
  <c r="BE235"/>
  <c r="BE237"/>
  <c r="BE246"/>
  <c r="BE251"/>
  <c r="BE134"/>
  <c r="BE136"/>
  <c r="BE138"/>
  <c r="BE196"/>
  <c r="BE201"/>
  <c r="BE215"/>
  <c r="BE217"/>
  <c r="BE234"/>
  <c r="BE244"/>
  <c r="F34"/>
  <c i="1" r="BC95"/>
  <c r="BC94"/>
  <c r="AY94"/>
  <c i="2" r="F32"/>
  <c i="1" r="BA95"/>
  <c r="BA94"/>
  <c r="AW94"/>
  <c r="AK30"/>
  <c i="2" r="F35"/>
  <c i="1" r="BD95"/>
  <c r="BD94"/>
  <c r="W33"/>
  <c i="2" r="F33"/>
  <c i="1" r="BB95"/>
  <c r="BB94"/>
  <c r="W31"/>
  <c i="2" r="J32"/>
  <c i="1" r="AW95"/>
  <c i="2" l="1" r="P124"/>
  <c r="P123"/>
  <c i="1" r="AU95"/>
  <c i="2" r="T124"/>
  <c r="T123"/>
  <c r="R124"/>
  <c r="R123"/>
  <c r="BK242"/>
  <c r="J242"/>
  <c r="J102"/>
  <c r="BK124"/>
  <c r="J124"/>
  <c r="J95"/>
  <c i="1" r="AU94"/>
  <c r="W32"/>
  <c r="W30"/>
  <c i="2" r="J31"/>
  <c i="1" r="AV95"/>
  <c r="AT95"/>
  <c r="AX94"/>
  <c i="2" r="F31"/>
  <c i="1" r="AZ95"/>
  <c r="AZ94"/>
  <c r="W29"/>
  <c i="2" l="1" r="BK123"/>
  <c r="J123"/>
  <c r="J28"/>
  <c i="1" r="AG95"/>
  <c r="AG94"/>
  <c r="AK26"/>
  <c r="AV94"/>
  <c r="AK29"/>
  <c r="AK35"/>
  <c i="2" l="1" r="J37"/>
  <c r="J94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<sst xmlns="http://schemas.openxmlformats.org/spreadsheetml/2006/main">
  <si>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</si>
  <si>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</si>
  <si>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</si>
  <si>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</si>
  <si>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</si>
  <si>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{e7c2a5ba-075b-45ad-812c-22eceec91135}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</si>
  <si>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</si>
  <si>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</si>
  <si>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</si>
  <si>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</si>
  <si>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</si>
  <si>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</si>
  <si>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</si>
  <si>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</si>
  <si>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ChodnikJaVia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</si>
  <si>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</si>
  <si>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</si>
  <si>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Rekonstrukce  chodníku  od přechodu na Jablunkovské ulici k přechodu na ulici Viaduktova</t>
  </si>
  <si>
    <t>KSO:</t>
  </si>
  <si>
    <t>CC-CZ:</t>
  </si>
  <si>
    <t>Místo:</t>
  </si>
  <si>
    <t>Český Těšín</t>
  </si>
  <si>
    <t>Datum:</t>
  </si>
  <si>
    <t>15. 5. 2023</t>
  </si>
  <si>
    <t>Zadavatel:</t>
  </si>
  <si>
    <t>IČ:</t>
  </si>
  <si>
    <t>Město Český Těšín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</si>
  <si>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</si>
  <si>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</si>
  <si>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</si>
  <si>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</si>
  <si>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</si>
  <si>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</si>
  <si>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</si>
  <si>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 xml:space="preserve"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</si>
  <si>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</si>
  <si>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</si>
  <si>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</si>
  <si>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</si>
  <si>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</si>
  <si>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</si>
  <si>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</si>
  <si>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</si>
  <si>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</si>
  <si>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</si>
  <si>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</si>
  <si>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</si>
  <si>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</si>
  <si>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</si>
  <si>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</si>
  <si>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</si>
  <si>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</si>
  <si>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</si>
  <si>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</si>
  <si>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</si>
  <si>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</si>
  <si>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</si>
  <si>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</si>
  <si>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</si>
  <si>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</si>
  <si>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</si>
  <si>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</si>
  <si>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</si>
  <si>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</si>
  <si>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</si>
  <si>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</si>
  <si>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</si>
  <si>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</si>
  <si>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</si>
  <si>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</si>
  <si>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</si>
  <si>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</si>
  <si>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</si>
  <si>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</si>
  <si>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</si>
  <si>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</si>
  <si>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</si>
  <si>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</si>
  <si>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</si>
  <si>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</si>
  <si>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</si>
  <si>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</si>
  <si>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</si>
  <si>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</si>
  <si>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</si>
  <si>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</si>
  <si>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</si>
  <si>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</si>
  <si>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</si>
  <si>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</si>
  <si>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</si>
  <si>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</si>
  <si>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</si>
  <si>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</si>
  <si>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</si>
  <si>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</si>
  <si>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</si>
  <si>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</si>
  <si>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</si>
  <si>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</si>
  <si>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</si>
  <si>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</si>
  <si>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</si>
  <si>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</si>
  <si>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</si>
  <si>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</si>
  <si>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</si>
  <si>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</si>
  <si>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</si>
  <si>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</si>
  <si>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</si>
  <si>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</si>
  <si>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</si>
  <si>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</si>
  <si>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</si>
  <si>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</si>
  <si>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</si>
  <si>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</si>
  <si>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</si>
  <si>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</si>
  <si>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</si>
  <si>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</si>
  <si>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2023 01</t>
  </si>
  <si>
    <t>4</t>
  </si>
  <si>
    <t>744820011</t>
  </si>
  <si>
    <t>VV</t>
  </si>
  <si>
    <t>30*(3,4+3,8)*0,5</t>
  </si>
  <si>
    <t>20*(3,8+4,2)*0,5</t>
  </si>
  <si>
    <t>36*(5,5+3,2)*0,5</t>
  </si>
  <si>
    <t>20*(3+2,5)*0,5</t>
  </si>
  <si>
    <t>12*2,5</t>
  </si>
  <si>
    <t>9*2,5</t>
  </si>
  <si>
    <t>Součet</t>
  </si>
  <si>
    <t>113107123</t>
  </si>
  <si>
    <t>Odstranění podkladu z kameniva drceného tl přes 200 do 300 mm ručně</t>
  </si>
  <si>
    <t>2087469854</t>
  </si>
  <si>
    <t>452,1*0,05</t>
  </si>
  <si>
    <t>3</t>
  </si>
  <si>
    <t>113107131</t>
  </si>
  <si>
    <t>Odstranění podkladu z betonu prostého tl přes 100 do 150 mm ručně</t>
  </si>
  <si>
    <t>374980113</t>
  </si>
  <si>
    <t>280,9*0,1</t>
  </si>
  <si>
    <t>113107141</t>
  </si>
  <si>
    <t>Odstranění podkladu živičného tl 50 mm ručně</t>
  </si>
  <si>
    <t>-365331532</t>
  </si>
  <si>
    <t>5</t>
  </si>
  <si>
    <t>113107321</t>
  </si>
  <si>
    <t>Odstranění podkladu z kameniva drceného tl do 100 mm strojně pl do 50 m2</t>
  </si>
  <si>
    <t>2102236332</t>
  </si>
  <si>
    <t>30*(2,35+2,7)*0,5</t>
  </si>
  <si>
    <t>10*(2,7+3,3)*0,5</t>
  </si>
  <si>
    <t>19*(3,3+8,4)*0,5</t>
  </si>
  <si>
    <t>16*4</t>
  </si>
  <si>
    <t>6</t>
  </si>
  <si>
    <t>113107323</t>
  </si>
  <si>
    <t>Odstranění podkladu z kameniva drceného tl přes 200 do 300 mm strojně pl do 50 m2</t>
  </si>
  <si>
    <t>-401060872</t>
  </si>
  <si>
    <t>30*(3,4+3,8)*0,5*0,95</t>
  </si>
  <si>
    <t>20*(3,8+4,2)*0,5*0,95</t>
  </si>
  <si>
    <t>36*(5,5+3,2)*0,5*0,95</t>
  </si>
  <si>
    <t>20*(3+2,5)*0,5*0,95</t>
  </si>
  <si>
    <t>12*2,5*0,95</t>
  </si>
  <si>
    <t>9*2,5*0,95</t>
  </si>
  <si>
    <t>7</t>
  </si>
  <si>
    <t>113107331</t>
  </si>
  <si>
    <t>Odstranění podkladu z betonu prostého tl přes 100 do 150 mm strojně pl do 50 m2</t>
  </si>
  <si>
    <t>-1225565911</t>
  </si>
  <si>
    <t>280,9*0,9</t>
  </si>
  <si>
    <t>8</t>
  </si>
  <si>
    <t>113107341</t>
  </si>
  <si>
    <t>Odstranění podkladu živičného tl 50 mm strojně pl do 50 m2</t>
  </si>
  <si>
    <t>-1000100093</t>
  </si>
  <si>
    <t>30*(2,35+2,7)*0,5*0,9</t>
  </si>
  <si>
    <t>10*(2,7+3,3)*0,5*0,9</t>
  </si>
  <si>
    <t>19*(3,3+8,4)*0,5*0,9</t>
  </si>
  <si>
    <t>16*4*0,9</t>
  </si>
  <si>
    <t>9</t>
  </si>
  <si>
    <t>113202111</t>
  </si>
  <si>
    <t>Vytrhání obrub krajníků obrubníků stojatých</t>
  </si>
  <si>
    <t>m</t>
  </si>
  <si>
    <t>1880083776</t>
  </si>
  <si>
    <t>18</t>
  </si>
  <si>
    <t>3+3</t>
  </si>
  <si>
    <t>20+12+9</t>
  </si>
  <si>
    <t>Komunikace pozemní</t>
  </si>
  <si>
    <t>10</t>
  </si>
  <si>
    <t>564861111</t>
  </si>
  <si>
    <t>Podklad ze štěrkodrtě ŠD plochy přes 100 m2 tl 200 mm</t>
  </si>
  <si>
    <t>-719140544</t>
  </si>
  <si>
    <t>733</t>
  </si>
  <si>
    <t>11</t>
  </si>
  <si>
    <t>596211112</t>
  </si>
  <si>
    <t>Kladení zámkové dlažby komunikací pro pěší ručně tl 60 mm skupiny A pl přes 100 do 300 m2</t>
  </si>
  <si>
    <t>-2051181659</t>
  </si>
  <si>
    <t>12</t>
  </si>
  <si>
    <t>M</t>
  </si>
  <si>
    <t>59245018</t>
  </si>
  <si>
    <t>dlažba tvar obdélník betonová 200x100x60mm přírodní</t>
  </si>
  <si>
    <t>807609560</t>
  </si>
  <si>
    <t>733*1,02</t>
  </si>
  <si>
    <t>-11,2*1,02</t>
  </si>
  <si>
    <t>13</t>
  </si>
  <si>
    <t>59245006</t>
  </si>
  <si>
    <t>dlažba tvar obdélník betonová pro nevidomé 200x100x60mm barevná</t>
  </si>
  <si>
    <t>1421871909</t>
  </si>
  <si>
    <t>5*0,4*2</t>
  </si>
  <si>
    <t>2*0,8</t>
  </si>
  <si>
    <t>4*0,8</t>
  </si>
  <si>
    <t>3*0,4*2</t>
  </si>
  <si>
    <t>Mezisoučet</t>
  </si>
  <si>
    <t>11,2*0,03</t>
  </si>
  <si>
    <t>Trubní vedení</t>
  </si>
  <si>
    <t>14</t>
  </si>
  <si>
    <t>899331111</t>
  </si>
  <si>
    <t>Výšková úprava uličního vstupu nebo vpusti do 200 mm zvýšením poklopu</t>
  </si>
  <si>
    <t>kus</t>
  </si>
  <si>
    <t>1948173101</t>
  </si>
  <si>
    <t>899431111</t>
  </si>
  <si>
    <t>Výšková úprava uličního vstupu nebo vpusti do 200 mm zvýšením krycího hrnce, šoupěte nebo hydrantu</t>
  </si>
  <si>
    <t>-1108944039</t>
  </si>
  <si>
    <t>Ostatní konstrukce a práce, bourání</t>
  </si>
  <si>
    <t>16</t>
  </si>
  <si>
    <t>911121111</t>
  </si>
  <si>
    <t>Montáž zábradlí ocelového přichyceného vruty do betonového podkladu</t>
  </si>
  <si>
    <t>-1102158731</t>
  </si>
  <si>
    <t>17</t>
  </si>
  <si>
    <t>914111111</t>
  </si>
  <si>
    <t>Montáž svislé dopravní značky do velikosti 1 m2 objímkami na sloupek nebo konzolu</t>
  </si>
  <si>
    <t>-1417013096</t>
  </si>
  <si>
    <t>914111121</t>
  </si>
  <si>
    <t>Montáž svislé dopravní značky do velikosti 2 m2 objímkami na sloupek nebo konzolu</t>
  </si>
  <si>
    <t>-299887642</t>
  </si>
  <si>
    <t>19</t>
  </si>
  <si>
    <t>914511112</t>
  </si>
  <si>
    <t>Montáž sloupku dopravních značek délky do 3,5 m s betonovým základem a patkou D 60 mm</t>
  </si>
  <si>
    <t>2121159089</t>
  </si>
  <si>
    <t>20</t>
  </si>
  <si>
    <t>916131213</t>
  </si>
  <si>
    <t>Osazení silničního obrubníku betonového stojatého s boční opěrou do lože z betonu prostého</t>
  </si>
  <si>
    <t>-73932433</t>
  </si>
  <si>
    <t>59217031</t>
  </si>
  <si>
    <t>obrubník betonový silniční 1000x150x250mm</t>
  </si>
  <si>
    <t>-14537014</t>
  </si>
  <si>
    <t>22</t>
  </si>
  <si>
    <t>916231213</t>
  </si>
  <si>
    <t>Osazení chodníkového obrubníku betonového stojatého s boční opěrou do lože z betonu prostého</t>
  </si>
  <si>
    <t>1376466742</t>
  </si>
  <si>
    <t>23</t>
  </si>
  <si>
    <t>59217017</t>
  </si>
  <si>
    <t>obrubník betonový chodníkový 1000x100x250mm</t>
  </si>
  <si>
    <t>-580836501</t>
  </si>
  <si>
    <t>24</t>
  </si>
  <si>
    <t>916991121</t>
  </si>
  <si>
    <t>Lože pod obrubníky, krajníky nebo obruby z dlažebních kostek z betonu prostého</t>
  </si>
  <si>
    <t>m3</t>
  </si>
  <si>
    <t>-1271612318</t>
  </si>
  <si>
    <t>6*0,3*0,2</t>
  </si>
  <si>
    <t>59*0,3*0,2</t>
  </si>
  <si>
    <t>25</t>
  </si>
  <si>
    <t>966005111</t>
  </si>
  <si>
    <t>Rozebrání a odstranění silničního zábradlí se sloupky osazenými s betonovými patkami</t>
  </si>
  <si>
    <t>-446553912</t>
  </si>
  <si>
    <t>26</t>
  </si>
  <si>
    <t>966006132</t>
  </si>
  <si>
    <t>Odstranění značek dopravních nebo orientačních se sloupky s betonovými patkami</t>
  </si>
  <si>
    <t>643657656</t>
  </si>
  <si>
    <t>27</t>
  </si>
  <si>
    <t>966006211</t>
  </si>
  <si>
    <t>Odstranění svislých dopravních značek ze sloupů, sloupků nebo konzol</t>
  </si>
  <si>
    <t>-405159017</t>
  </si>
  <si>
    <t>997</t>
  </si>
  <si>
    <t>Přesun sutě</t>
  </si>
  <si>
    <t>28</t>
  </si>
  <si>
    <t>997221131</t>
  </si>
  <si>
    <t>Vodorovná doprava vybouraných hmot nošením do 50 m</t>
  </si>
  <si>
    <t>t</t>
  </si>
  <si>
    <t>840478205</t>
  </si>
  <si>
    <t>29</t>
  </si>
  <si>
    <t>997221551</t>
  </si>
  <si>
    <t>Vodorovná doprava suti ze sypkých materiálů do 1 km</t>
  </si>
  <si>
    <t>1422655922</t>
  </si>
  <si>
    <t>454,041</t>
  </si>
  <si>
    <t>-138,425-27,528-4,34</t>
  </si>
  <si>
    <t>30</t>
  </si>
  <si>
    <t>997221559</t>
  </si>
  <si>
    <t>Příplatek ZKD 1 km u vodorovné dopravy suti ze sypkých materiálů</t>
  </si>
  <si>
    <t>-1649483381</t>
  </si>
  <si>
    <t>283,748*6</t>
  </si>
  <si>
    <t>31</t>
  </si>
  <si>
    <t>997221561</t>
  </si>
  <si>
    <t>Vodorovná doprava suti z kusových materiálů do 1 km</t>
  </si>
  <si>
    <t>234729949</t>
  </si>
  <si>
    <t>138,425+27,528</t>
  </si>
  <si>
    <t>32</t>
  </si>
  <si>
    <t>997221569</t>
  </si>
  <si>
    <t>Příplatek ZKD 1 km u vodorovné dopravy suti z kusových materiálů</t>
  </si>
  <si>
    <t>690332203</t>
  </si>
  <si>
    <t>165,953*6</t>
  </si>
  <si>
    <t>33</t>
  </si>
  <si>
    <t>997221571</t>
  </si>
  <si>
    <t>Vodorovná doprava vybouraných hmot do 1 km</t>
  </si>
  <si>
    <t>1581368651</t>
  </si>
  <si>
    <t xml:space="preserve">"zábradlí"   4,34</t>
  </si>
  <si>
    <t>34</t>
  </si>
  <si>
    <t>997221611</t>
  </si>
  <si>
    <t>Nakládání suti na dopravní prostředky pro vodorovnou dopravu</t>
  </si>
  <si>
    <t>-842139616</t>
  </si>
  <si>
    <t>454,041-4,34</t>
  </si>
  <si>
    <t>35</t>
  </si>
  <si>
    <t>997221612</t>
  </si>
  <si>
    <t>Nakládání vybouraných hmot na dopravní prostředky pro vodorovnou dopravu</t>
  </si>
  <si>
    <t>1856552572</t>
  </si>
  <si>
    <t>36</t>
  </si>
  <si>
    <t>997221861</t>
  </si>
  <si>
    <t>Poplatek za uložení stavebního odpadu na recyklační skládce (skládkovné) z prostého betonu pod kódem 17 01 01</t>
  </si>
  <si>
    <t>659048891</t>
  </si>
  <si>
    <t>33,908+9,129+82,163+13,225</t>
  </si>
  <si>
    <t>37</t>
  </si>
  <si>
    <t>997221873</t>
  </si>
  <si>
    <t>Poplatek za uložení stavebního odpadu na recyklační skládce (skládkovné) zeminy a kamení zatříděného do Katalogu odpadů pod kódem 17 05 04</t>
  </si>
  <si>
    <t>-89008079</t>
  </si>
  <si>
    <t>38</t>
  </si>
  <si>
    <t>997221875</t>
  </si>
  <si>
    <t>Poplatek za uložení stavebního odpadu na recyklační skládce (skládkovné) asfaltového bez obsahu dehtu zatříděného do Katalogu odpadů pod kódem 17 03 02</t>
  </si>
  <si>
    <t>-309326716</t>
  </si>
  <si>
    <t>2,753+24,775</t>
  </si>
  <si>
    <t>998</t>
  </si>
  <si>
    <t>Přesun hmot</t>
  </si>
  <si>
    <t>39</t>
  </si>
  <si>
    <t>998223011</t>
  </si>
  <si>
    <t>Přesun hmot pro pozemní komunikace s krytem dlážděným</t>
  </si>
  <si>
    <t>1302909204</t>
  </si>
  <si>
    <t>VRN</t>
  </si>
  <si>
    <t>Vedlejší rozpočtové náklady</t>
  </si>
  <si>
    <t>VRN1</t>
  </si>
  <si>
    <t>Průzkumné, geodetické a projektové práce</t>
  </si>
  <si>
    <t>40</t>
  </si>
  <si>
    <t>012103000</t>
  </si>
  <si>
    <t>Geodetické práce před výstavbou - zaměření inž.sítí</t>
  </si>
  <si>
    <t>kpl</t>
  </si>
  <si>
    <t>1024</t>
  </si>
  <si>
    <t>-2011322054</t>
  </si>
  <si>
    <t>VRN3</t>
  </si>
  <si>
    <t>Zařízení staveniště</t>
  </si>
  <si>
    <t>41</t>
  </si>
  <si>
    <t>030001000</t>
  </si>
  <si>
    <t>2069927338</t>
  </si>
  <si>
    <t>42</t>
  </si>
  <si>
    <t>034002000</t>
  </si>
  <si>
    <t>Zabezpečení staveniště</t>
  </si>
  <si>
    <t>1745962971</t>
  </si>
  <si>
    <t>43</t>
  </si>
  <si>
    <t>034303000</t>
  </si>
  <si>
    <t xml:space="preserve">Dopravní značení na staveništi  včetně projednání a realizace</t>
  </si>
  <si>
    <t>732137161</t>
  </si>
  <si>
    <t>44</t>
  </si>
  <si>
    <t>035103001</t>
  </si>
  <si>
    <t>Pronájem ploch - zábor SSMSK</t>
  </si>
  <si>
    <t>-1422168324</t>
  </si>
  <si>
    <t>VRN4</t>
  </si>
  <si>
    <t>Inženýrská činnost</t>
  </si>
  <si>
    <t>45</t>
  </si>
  <si>
    <t>043154000</t>
  </si>
  <si>
    <t>Zkoušky hutnicí</t>
  </si>
  <si>
    <t>482615793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</si>
</sst>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ChodnikJaVia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Rekonstrukce  chodníku  od přechodu na Jablunkovské ulici k přechodu na ulici Viaduktova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Český Těšín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Český Těšín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Martin  Pniok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37.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'ChodnikJaVia - Rekonstruk...'!J28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'ChodnikJaVia - Rekonstruk...'!P123</f>
        <v>0</v>
      </c>
      <c r="AV95" s="127">
        <f>'ChodnikJaVia - Rekonstruk...'!J31</f>
        <v>0</v>
      </c>
      <c r="AW95" s="127">
        <f>'ChodnikJaVia - Rekonstruk...'!J32</f>
        <v>0</v>
      </c>
      <c r="AX95" s="127">
        <f>'ChodnikJaVia - Rekonstruk...'!J33</f>
        <v>0</v>
      </c>
      <c r="AY95" s="127">
        <f>'ChodnikJaVia - Rekonstruk...'!J34</f>
        <v>0</v>
      </c>
      <c r="AZ95" s="127">
        <f>'ChodnikJaVia - Rekonstruk...'!F31</f>
        <v>0</v>
      </c>
      <c r="BA95" s="127">
        <f>'ChodnikJaVia - Rekonstruk...'!F32</f>
        <v>0</v>
      </c>
      <c r="BB95" s="127">
        <f>'ChodnikJaVia - Rekonstruk...'!F33</f>
        <v>0</v>
      </c>
      <c r="BC95" s="127">
        <f>'ChodnikJaVia - Rekonstruk...'!F34</f>
        <v>0</v>
      </c>
      <c r="BD95" s="129">
        <f>'ChodnikJaVia - Rekonstruk...'!F35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EIwtG4cnGYC5GqROcAHTrhH58iKtnlYMWy7p2fFWScQK8+YM9QuBjZ4qLKricIiZB3SJ632/UoY5SwudHJStTw==" hashValue="u7niWTQMaZpw7bbu2imo1+0oGskmbm4uXjfdgkPvYiSoiiMnjLnrwut/7vHkfRMFgHHWs+6bQOI1Kag/oRzRp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ChodnikJaVia - Rekonstru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83</v>
      </c>
    </row>
    <row r="4" s="1" customFormat="1" ht="24.96" customHeight="1">
      <c r="B4" s="20"/>
      <c r="D4" s="133" t="s">
        <v>84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15. 5. 2023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27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ROUND(J123,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ROUND((SUM(BE123:BE251)),  2)</f>
        <v>0</v>
      </c>
      <c r="G31" s="38"/>
      <c r="H31" s="38"/>
      <c r="I31" s="149">
        <v>0.20999999999999999</v>
      </c>
      <c r="J31" s="148">
        <f>ROUND(((SUM(BE123:BE251))*I31),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ROUND((SUM(BF123:BF251)),  2)</f>
        <v>0</v>
      </c>
      <c r="G32" s="38"/>
      <c r="H32" s="38"/>
      <c r="I32" s="149">
        <v>0.14999999999999999</v>
      </c>
      <c r="J32" s="148">
        <f>ROUND(((SUM(BF123:BF251))*I32),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ROUND((SUM(BG123:BG251)),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ROUND((SUM(BH123:BH251)),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ROUND((SUM(BI123:BI251)),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 xml:space="preserve">Rekonstrukce  chodníku  od přechodu na Jablunkovské ulici k přechodu na ulici Viaduktova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Český Těšín</v>
      </c>
      <c r="G87" s="40"/>
      <c r="H87" s="40"/>
      <c r="I87" s="32" t="s">
        <v>22</v>
      </c>
      <c r="J87" s="79" t="str">
        <f>IF(J10="","",J10)</f>
        <v>15. 5. 2023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Město Český Těšín</v>
      </c>
      <c r="G89" s="40"/>
      <c r="H89" s="40"/>
      <c r="I89" s="32" t="s">
        <v>30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 xml:space="preserve">Martin  Pniok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86</v>
      </c>
      <c r="D92" s="169"/>
      <c r="E92" s="169"/>
      <c r="F92" s="169"/>
      <c r="G92" s="169"/>
      <c r="H92" s="169"/>
      <c r="I92" s="169"/>
      <c r="J92" s="170" t="s">
        <v>87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88</v>
      </c>
      <c r="D94" s="40"/>
      <c r="E94" s="40"/>
      <c r="F94" s="40"/>
      <c r="G94" s="40"/>
      <c r="H94" s="40"/>
      <c r="I94" s="40"/>
      <c r="J94" s="110">
        <f>J123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s="9" customFormat="1" ht="24.96" customHeight="1">
      <c r="A95" s="9"/>
      <c r="B95" s="172"/>
      <c r="C95" s="173"/>
      <c r="D95" s="174" t="s">
        <v>90</v>
      </c>
      <c r="E95" s="175"/>
      <c r="F95" s="175"/>
      <c r="G95" s="175"/>
      <c r="H95" s="175"/>
      <c r="I95" s="175"/>
      <c r="J95" s="176">
        <f>J124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91</v>
      </c>
      <c r="E96" s="181"/>
      <c r="F96" s="181"/>
      <c r="G96" s="181"/>
      <c r="H96" s="181"/>
      <c r="I96" s="181"/>
      <c r="J96" s="182">
        <f>J125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J167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J195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J198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J218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J240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97</v>
      </c>
      <c r="E102" s="175"/>
      <c r="F102" s="175"/>
      <c r="G102" s="175"/>
      <c r="H102" s="175"/>
      <c r="I102" s="175"/>
      <c r="J102" s="176">
        <f>J242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J243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J245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J250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30" customHeight="1">
      <c r="A115" s="38"/>
      <c r="B115" s="39"/>
      <c r="C115" s="40"/>
      <c r="D115" s="40"/>
      <c r="E115" s="76" t="str">
        <f>E7</f>
        <v xml:space="preserve">Rekonstrukce  chodníku  od přechodu na Jablunkovské ulici k přechodu na ulici Viaduktova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F10</f>
        <v>Český Těšín</v>
      </c>
      <c r="G117" s="40"/>
      <c r="H117" s="40"/>
      <c r="I117" s="32" t="s">
        <v>22</v>
      </c>
      <c r="J117" s="79" t="str">
        <f>IF(J10="","",J10)</f>
        <v>15. 5. 2023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E13</f>
        <v>Město Český Těšín</v>
      </c>
      <c r="G119" s="40"/>
      <c r="H119" s="40"/>
      <c r="I119" s="32" t="s">
        <v>30</v>
      </c>
      <c r="J119" s="36" t="str">
        <f>E19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IF(E16="","",E16)</f>
        <v>Vyplň údaj</v>
      </c>
      <c r="G120" s="40"/>
      <c r="H120" s="40"/>
      <c r="I120" s="32" t="s">
        <v>33</v>
      </c>
      <c r="J120" s="36" t="str">
        <f>E22</f>
        <v xml:space="preserve">Martin  Pniok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84"/>
      <c r="B122" s="185"/>
      <c r="C122" s="186" t="s">
        <v>102</v>
      </c>
      <c r="D122" s="187" t="s">
        <v>61</v>
      </c>
      <c r="E122" s="187" t="s">
        <v>57</v>
      </c>
      <c r="F122" s="187" t="s">
        <v>58</v>
      </c>
      <c r="G122" s="187" t="s">
        <v>103</v>
      </c>
      <c r="H122" s="187" t="s">
        <v>104</v>
      </c>
      <c r="I122" s="187" t="s">
        <v>105</v>
      </c>
      <c r="J122" s="187" t="s">
        <v>87</v>
      </c>
      <c r="K122" s="188" t="s">
        <v>106</v>
      </c>
      <c r="L122" s="189"/>
      <c r="M122" s="100" t="s">
        <v>1</v>
      </c>
      <c r="N122" s="101" t="s">
        <v>40</v>
      </c>
      <c r="O122" s="101" t="s">
        <v>107</v>
      </c>
      <c r="P122" s="101" t="s">
        <v>108</v>
      </c>
      <c r="Q122" s="101" t="s">
        <v>109</v>
      </c>
      <c r="R122" s="101" t="s">
        <v>110</v>
      </c>
      <c r="S122" s="101" t="s">
        <v>111</v>
      </c>
      <c r="T122" s="102" t="s">
        <v>112</v>
      </c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</row>
    <row r="123" s="2" customFormat="1" ht="22.8" customHeight="1">
      <c r="A123" s="38"/>
      <c r="B123" s="39"/>
      <c r="C123" s="107" t="s">
        <v>113</v>
      </c>
      <c r="D123" s="40"/>
      <c r="E123" s="40"/>
      <c r="F123" s="40"/>
      <c r="G123" s="40"/>
      <c r="H123" s="40"/>
      <c r="I123" s="40"/>
      <c r="J123" s="190">
        <f>BK123</f>
        <v>0</v>
      </c>
      <c r="K123" s="40"/>
      <c r="L123" s="44"/>
      <c r="M123" s="103"/>
      <c r="N123" s="191"/>
      <c r="O123" s="104"/>
      <c r="P123" s="192">
        <f>P124+P242</f>
        <v>0</v>
      </c>
      <c r="Q123" s="104"/>
      <c r="R123" s="192">
        <f>R124+R242</f>
        <v>526.27297799999997</v>
      </c>
      <c r="S123" s="104"/>
      <c r="T123" s="193">
        <f>T124+T242</f>
        <v>454.38533500000005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89</v>
      </c>
      <c r="BK123" s="194">
        <f>BK124+BK242</f>
        <v>0</v>
      </c>
    </row>
    <row r="124" s="12" customFormat="1" ht="25.92" customHeight="1">
      <c r="A124" s="12"/>
      <c r="B124" s="195"/>
      <c r="C124" s="196"/>
      <c r="D124" s="197" t="s">
        <v>75</v>
      </c>
      <c r="E124" s="198" t="s">
        <v>114</v>
      </c>
      <c r="F124" s="198" t="s">
        <v>115</v>
      </c>
      <c r="G124" s="196"/>
      <c r="H124" s="196"/>
      <c r="I124" s="199"/>
      <c r="J124" s="200">
        <f>BK124</f>
        <v>0</v>
      </c>
      <c r="K124" s="196"/>
      <c r="L124" s="201"/>
      <c r="M124" s="202"/>
      <c r="N124" s="203"/>
      <c r="O124" s="203"/>
      <c r="P124" s="204">
        <f>P125+P167+P195+P198+P218+P240</f>
        <v>0</v>
      </c>
      <c r="Q124" s="203"/>
      <c r="R124" s="204">
        <f>R125+R167+R195+R198+R218+R240</f>
        <v>526.27297799999997</v>
      </c>
      <c r="S124" s="203"/>
      <c r="T124" s="205">
        <f>T125+T167+T195+T198+T218+T240</f>
        <v>454.38533500000005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6" t="s">
        <v>81</v>
      </c>
      <c r="AT124" s="207" t="s">
        <v>75</v>
      </c>
      <c r="AU124" s="207" t="s">
        <v>76</v>
      </c>
      <c r="AY124" s="206" t="s">
        <v>116</v>
      </c>
      <c r="BK124" s="208">
        <f>BK125+BK167+BK195+BK198+BK218+BK240</f>
        <v>0</v>
      </c>
    </row>
    <row r="125" s="12" customFormat="1" ht="22.8" customHeight="1">
      <c r="A125" s="12"/>
      <c r="B125" s="195"/>
      <c r="C125" s="196"/>
      <c r="D125" s="197" t="s">
        <v>75</v>
      </c>
      <c r="E125" s="209" t="s">
        <v>81</v>
      </c>
      <c r="F125" s="209" t="s">
        <v>117</v>
      </c>
      <c r="G125" s="196"/>
      <c r="H125" s="196"/>
      <c r="I125" s="199"/>
      <c r="J125" s="210">
        <f>BK125</f>
        <v>0</v>
      </c>
      <c r="K125" s="196"/>
      <c r="L125" s="201"/>
      <c r="M125" s="202"/>
      <c r="N125" s="203"/>
      <c r="O125" s="203"/>
      <c r="P125" s="204">
        <f>SUM(P126:P166)</f>
        <v>0</v>
      </c>
      <c r="Q125" s="203"/>
      <c r="R125" s="204">
        <f>SUM(R126:R166)</f>
        <v>0</v>
      </c>
      <c r="S125" s="203"/>
      <c r="T125" s="205">
        <f>SUM(T126:T166)</f>
        <v>449.70133500000003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6" t="s">
        <v>81</v>
      </c>
      <c r="AT125" s="207" t="s">
        <v>75</v>
      </c>
      <c r="AU125" s="207" t="s">
        <v>81</v>
      </c>
      <c r="AY125" s="206" t="s">
        <v>116</v>
      </c>
      <c r="BK125" s="208">
        <f>SUM(BK126:BK166)</f>
        <v>0</v>
      </c>
    </row>
    <row r="126" s="2" customFormat="1" ht="24.15" customHeight="1">
      <c r="A126" s="38"/>
      <c r="B126" s="39"/>
      <c r="C126" s="211" t="s">
        <v>81</v>
      </c>
      <c r="D126" s="211" t="s">
        <v>118</v>
      </c>
      <c r="E126" s="212" t="s">
        <v>119</v>
      </c>
      <c r="F126" s="213" t="s">
        <v>120</v>
      </c>
      <c r="G126" s="214" t="s">
        <v>121</v>
      </c>
      <c r="H126" s="215">
        <v>452.10000000000002</v>
      </c>
      <c r="I126" s="216"/>
      <c r="J126" s="217">
        <f>ROUND(I126*H126,2)</f>
        <v>0</v>
      </c>
      <c r="K126" s="213" t="s">
        <v>122</v>
      </c>
      <c r="L126" s="44"/>
      <c r="M126" s="218" t="s">
        <v>1</v>
      </c>
      <c r="N126" s="219" t="s">
        <v>41</v>
      </c>
      <c r="O126" s="91"/>
      <c r="P126" s="220">
        <f>O126*H126</f>
        <v>0</v>
      </c>
      <c r="Q126" s="220">
        <v>0</v>
      </c>
      <c r="R126" s="220">
        <f>Q126*H126</f>
        <v>0</v>
      </c>
      <c r="S126" s="220">
        <v>0.074999999999999997</v>
      </c>
      <c r="T126" s="221">
        <f>S126*H126</f>
        <v>33.907499999999999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2" t="s">
        <v>123</v>
      </c>
      <c r="AT126" s="222" t="s">
        <v>118</v>
      </c>
      <c r="AU126" s="222" t="s">
        <v>83</v>
      </c>
      <c r="AY126" s="17" t="s">
        <v>116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7" t="s">
        <v>81</v>
      </c>
      <c r="BK126" s="223">
        <f>ROUND(I126*H126,2)</f>
        <v>0</v>
      </c>
      <c r="BL126" s="17" t="s">
        <v>123</v>
      </c>
      <c r="BM126" s="222" t="s">
        <v>124</v>
      </c>
    </row>
    <row r="127" s="13" customFormat="1">
      <c r="A127" s="13"/>
      <c r="B127" s="224"/>
      <c r="C127" s="225"/>
      <c r="D127" s="226" t="s">
        <v>125</v>
      </c>
      <c r="E127" s="227" t="s">
        <v>1</v>
      </c>
      <c r="F127" s="228" t="s">
        <v>126</v>
      </c>
      <c r="G127" s="225"/>
      <c r="H127" s="229">
        <v>108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125</v>
      </c>
      <c r="AU127" s="235" t="s">
        <v>83</v>
      </c>
      <c r="AV127" s="13" t="s">
        <v>83</v>
      </c>
      <c r="AW127" s="13" t="s">
        <v>32</v>
      </c>
      <c r="AX127" s="13" t="s">
        <v>76</v>
      </c>
      <c r="AY127" s="235" t="s">
        <v>116</v>
      </c>
    </row>
    <row r="128" s="13" customFormat="1">
      <c r="A128" s="13"/>
      <c r="B128" s="224"/>
      <c r="C128" s="225"/>
      <c r="D128" s="226" t="s">
        <v>125</v>
      </c>
      <c r="E128" s="227" t="s">
        <v>1</v>
      </c>
      <c r="F128" s="228" t="s">
        <v>127</v>
      </c>
      <c r="G128" s="225"/>
      <c r="H128" s="229">
        <v>80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125</v>
      </c>
      <c r="AU128" s="235" t="s">
        <v>83</v>
      </c>
      <c r="AV128" s="13" t="s">
        <v>83</v>
      </c>
      <c r="AW128" s="13" t="s">
        <v>32</v>
      </c>
      <c r="AX128" s="13" t="s">
        <v>76</v>
      </c>
      <c r="AY128" s="235" t="s">
        <v>116</v>
      </c>
    </row>
    <row r="129" s="13" customFormat="1">
      <c r="A129" s="13"/>
      <c r="B129" s="224"/>
      <c r="C129" s="225"/>
      <c r="D129" s="226" t="s">
        <v>125</v>
      </c>
      <c r="E129" s="227" t="s">
        <v>1</v>
      </c>
      <c r="F129" s="228" t="s">
        <v>128</v>
      </c>
      <c r="G129" s="225"/>
      <c r="H129" s="229">
        <v>156.59999999999999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125</v>
      </c>
      <c r="AU129" s="235" t="s">
        <v>83</v>
      </c>
      <c r="AV129" s="13" t="s">
        <v>83</v>
      </c>
      <c r="AW129" s="13" t="s">
        <v>32</v>
      </c>
      <c r="AX129" s="13" t="s">
        <v>76</v>
      </c>
      <c r="AY129" s="235" t="s">
        <v>116</v>
      </c>
    </row>
    <row r="130" s="13" customFormat="1">
      <c r="A130" s="13"/>
      <c r="B130" s="224"/>
      <c r="C130" s="225"/>
      <c r="D130" s="226" t="s">
        <v>125</v>
      </c>
      <c r="E130" s="227" t="s">
        <v>1</v>
      </c>
      <c r="F130" s="228" t="s">
        <v>129</v>
      </c>
      <c r="G130" s="225"/>
      <c r="H130" s="229">
        <v>55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125</v>
      </c>
      <c r="AU130" s="235" t="s">
        <v>83</v>
      </c>
      <c r="AV130" s="13" t="s">
        <v>83</v>
      </c>
      <c r="AW130" s="13" t="s">
        <v>32</v>
      </c>
      <c r="AX130" s="13" t="s">
        <v>76</v>
      </c>
      <c r="AY130" s="235" t="s">
        <v>116</v>
      </c>
    </row>
    <row r="131" s="13" customFormat="1">
      <c r="A131" s="13"/>
      <c r="B131" s="224"/>
      <c r="C131" s="225"/>
      <c r="D131" s="226" t="s">
        <v>125</v>
      </c>
      <c r="E131" s="227" t="s">
        <v>1</v>
      </c>
      <c r="F131" s="228" t="s">
        <v>130</v>
      </c>
      <c r="G131" s="225"/>
      <c r="H131" s="229">
        <v>30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125</v>
      </c>
      <c r="AU131" s="235" t="s">
        <v>83</v>
      </c>
      <c r="AV131" s="13" t="s">
        <v>83</v>
      </c>
      <c r="AW131" s="13" t="s">
        <v>32</v>
      </c>
      <c r="AX131" s="13" t="s">
        <v>76</v>
      </c>
      <c r="AY131" s="235" t="s">
        <v>116</v>
      </c>
    </row>
    <row r="132" s="13" customFormat="1">
      <c r="A132" s="13"/>
      <c r="B132" s="224"/>
      <c r="C132" s="225"/>
      <c r="D132" s="226" t="s">
        <v>125</v>
      </c>
      <c r="E132" s="227" t="s">
        <v>1</v>
      </c>
      <c r="F132" s="228" t="s">
        <v>131</v>
      </c>
      <c r="G132" s="225"/>
      <c r="H132" s="229">
        <v>22.5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125</v>
      </c>
      <c r="AU132" s="235" t="s">
        <v>83</v>
      </c>
      <c r="AV132" s="13" t="s">
        <v>83</v>
      </c>
      <c r="AW132" s="13" t="s">
        <v>32</v>
      </c>
      <c r="AX132" s="13" t="s">
        <v>76</v>
      </c>
      <c r="AY132" s="235" t="s">
        <v>116</v>
      </c>
    </row>
    <row r="133" s="14" customFormat="1">
      <c r="A133" s="14"/>
      <c r="B133" s="236"/>
      <c r="C133" s="237"/>
      <c r="D133" s="226" t="s">
        <v>125</v>
      </c>
      <c r="E133" s="238" t="s">
        <v>1</v>
      </c>
      <c r="F133" s="239" t="s">
        <v>132</v>
      </c>
      <c r="G133" s="237"/>
      <c r="H133" s="240">
        <v>452.10000000000002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125</v>
      </c>
      <c r="AU133" s="246" t="s">
        <v>83</v>
      </c>
      <c r="AV133" s="14" t="s">
        <v>123</v>
      </c>
      <c r="AW133" s="14" t="s">
        <v>32</v>
      </c>
      <c r="AX133" s="14" t="s">
        <v>81</v>
      </c>
      <c r="AY133" s="246" t="s">
        <v>116</v>
      </c>
    </row>
    <row r="134" s="2" customFormat="1" ht="24.15" customHeight="1">
      <c r="A134" s="38"/>
      <c r="B134" s="39"/>
      <c r="C134" s="211" t="s">
        <v>83</v>
      </c>
      <c r="D134" s="211" t="s">
        <v>118</v>
      </c>
      <c r="E134" s="212" t="s">
        <v>133</v>
      </c>
      <c r="F134" s="213" t="s">
        <v>134</v>
      </c>
      <c r="G134" s="214" t="s">
        <v>121</v>
      </c>
      <c r="H134" s="215">
        <v>22.605</v>
      </c>
      <c r="I134" s="216"/>
      <c r="J134" s="217">
        <f>ROUND(I134*H134,2)</f>
        <v>0</v>
      </c>
      <c r="K134" s="213" t="s">
        <v>122</v>
      </c>
      <c r="L134" s="44"/>
      <c r="M134" s="218" t="s">
        <v>1</v>
      </c>
      <c r="N134" s="219" t="s">
        <v>41</v>
      </c>
      <c r="O134" s="91"/>
      <c r="P134" s="220">
        <f>O134*H134</f>
        <v>0</v>
      </c>
      <c r="Q134" s="220">
        <v>0</v>
      </c>
      <c r="R134" s="220">
        <f>Q134*H134</f>
        <v>0</v>
      </c>
      <c r="S134" s="220">
        <v>0.44</v>
      </c>
      <c r="T134" s="221">
        <f>S134*H134</f>
        <v>9.946200000000001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2" t="s">
        <v>123</v>
      </c>
      <c r="AT134" s="222" t="s">
        <v>118</v>
      </c>
      <c r="AU134" s="222" t="s">
        <v>83</v>
      </c>
      <c r="AY134" s="17" t="s">
        <v>116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7" t="s">
        <v>81</v>
      </c>
      <c r="BK134" s="223">
        <f>ROUND(I134*H134,2)</f>
        <v>0</v>
      </c>
      <c r="BL134" s="17" t="s">
        <v>123</v>
      </c>
      <c r="BM134" s="222" t="s">
        <v>135</v>
      </c>
    </row>
    <row r="135" s="13" customFormat="1">
      <c r="A135" s="13"/>
      <c r="B135" s="224"/>
      <c r="C135" s="225"/>
      <c r="D135" s="226" t="s">
        <v>125</v>
      </c>
      <c r="E135" s="227" t="s">
        <v>1</v>
      </c>
      <c r="F135" s="228" t="s">
        <v>136</v>
      </c>
      <c r="G135" s="225"/>
      <c r="H135" s="229">
        <v>22.605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125</v>
      </c>
      <c r="AU135" s="235" t="s">
        <v>83</v>
      </c>
      <c r="AV135" s="13" t="s">
        <v>83</v>
      </c>
      <c r="AW135" s="13" t="s">
        <v>32</v>
      </c>
      <c r="AX135" s="13" t="s">
        <v>81</v>
      </c>
      <c r="AY135" s="235" t="s">
        <v>116</v>
      </c>
    </row>
    <row r="136" s="2" customFormat="1" ht="24.15" customHeight="1">
      <c r="A136" s="38"/>
      <c r="B136" s="39"/>
      <c r="C136" s="211" t="s">
        <v>137</v>
      </c>
      <c r="D136" s="211" t="s">
        <v>118</v>
      </c>
      <c r="E136" s="212" t="s">
        <v>138</v>
      </c>
      <c r="F136" s="213" t="s">
        <v>139</v>
      </c>
      <c r="G136" s="214" t="s">
        <v>121</v>
      </c>
      <c r="H136" s="215">
        <v>28.09</v>
      </c>
      <c r="I136" s="216"/>
      <c r="J136" s="217">
        <f>ROUND(I136*H136,2)</f>
        <v>0</v>
      </c>
      <c r="K136" s="213" t="s">
        <v>122</v>
      </c>
      <c r="L136" s="44"/>
      <c r="M136" s="218" t="s">
        <v>1</v>
      </c>
      <c r="N136" s="219" t="s">
        <v>41</v>
      </c>
      <c r="O136" s="91"/>
      <c r="P136" s="220">
        <f>O136*H136</f>
        <v>0</v>
      </c>
      <c r="Q136" s="220">
        <v>0</v>
      </c>
      <c r="R136" s="220">
        <f>Q136*H136</f>
        <v>0</v>
      </c>
      <c r="S136" s="220">
        <v>0.32500000000000001</v>
      </c>
      <c r="T136" s="221">
        <f>S136*H136</f>
        <v>9.1292500000000008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2" t="s">
        <v>123</v>
      </c>
      <c r="AT136" s="222" t="s">
        <v>118</v>
      </c>
      <c r="AU136" s="222" t="s">
        <v>83</v>
      </c>
      <c r="AY136" s="17" t="s">
        <v>116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7" t="s">
        <v>81</v>
      </c>
      <c r="BK136" s="223">
        <f>ROUND(I136*H136,2)</f>
        <v>0</v>
      </c>
      <c r="BL136" s="17" t="s">
        <v>123</v>
      </c>
      <c r="BM136" s="222" t="s">
        <v>140</v>
      </c>
    </row>
    <row r="137" s="13" customFormat="1">
      <c r="A137" s="13"/>
      <c r="B137" s="224"/>
      <c r="C137" s="225"/>
      <c r="D137" s="226" t="s">
        <v>125</v>
      </c>
      <c r="E137" s="227" t="s">
        <v>1</v>
      </c>
      <c r="F137" s="228" t="s">
        <v>141</v>
      </c>
      <c r="G137" s="225"/>
      <c r="H137" s="229">
        <v>28.09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125</v>
      </c>
      <c r="AU137" s="235" t="s">
        <v>83</v>
      </c>
      <c r="AV137" s="13" t="s">
        <v>83</v>
      </c>
      <c r="AW137" s="13" t="s">
        <v>32</v>
      </c>
      <c r="AX137" s="13" t="s">
        <v>81</v>
      </c>
      <c r="AY137" s="235" t="s">
        <v>116</v>
      </c>
    </row>
    <row r="138" s="2" customFormat="1" ht="16.5" customHeight="1">
      <c r="A138" s="38"/>
      <c r="B138" s="39"/>
      <c r="C138" s="211" t="s">
        <v>123</v>
      </c>
      <c r="D138" s="211" t="s">
        <v>118</v>
      </c>
      <c r="E138" s="212" t="s">
        <v>142</v>
      </c>
      <c r="F138" s="213" t="s">
        <v>143</v>
      </c>
      <c r="G138" s="214" t="s">
        <v>121</v>
      </c>
      <c r="H138" s="215">
        <v>28.09</v>
      </c>
      <c r="I138" s="216"/>
      <c r="J138" s="217">
        <f>ROUND(I138*H138,2)</f>
        <v>0</v>
      </c>
      <c r="K138" s="213" t="s">
        <v>122</v>
      </c>
      <c r="L138" s="44"/>
      <c r="M138" s="218" t="s">
        <v>1</v>
      </c>
      <c r="N138" s="219" t="s">
        <v>41</v>
      </c>
      <c r="O138" s="91"/>
      <c r="P138" s="220">
        <f>O138*H138</f>
        <v>0</v>
      </c>
      <c r="Q138" s="220">
        <v>0</v>
      </c>
      <c r="R138" s="220">
        <f>Q138*H138</f>
        <v>0</v>
      </c>
      <c r="S138" s="220">
        <v>0.098000000000000004</v>
      </c>
      <c r="T138" s="221">
        <f>S138*H138</f>
        <v>2.7528200000000003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2" t="s">
        <v>123</v>
      </c>
      <c r="AT138" s="222" t="s">
        <v>118</v>
      </c>
      <c r="AU138" s="222" t="s">
        <v>83</v>
      </c>
      <c r="AY138" s="17" t="s">
        <v>116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7" t="s">
        <v>81</v>
      </c>
      <c r="BK138" s="223">
        <f>ROUND(I138*H138,2)</f>
        <v>0</v>
      </c>
      <c r="BL138" s="17" t="s">
        <v>123</v>
      </c>
      <c r="BM138" s="222" t="s">
        <v>144</v>
      </c>
    </row>
    <row r="139" s="13" customFormat="1">
      <c r="A139" s="13"/>
      <c r="B139" s="224"/>
      <c r="C139" s="225"/>
      <c r="D139" s="226" t="s">
        <v>125</v>
      </c>
      <c r="E139" s="227" t="s">
        <v>1</v>
      </c>
      <c r="F139" s="228" t="s">
        <v>141</v>
      </c>
      <c r="G139" s="225"/>
      <c r="H139" s="229">
        <v>28.09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125</v>
      </c>
      <c r="AU139" s="235" t="s">
        <v>83</v>
      </c>
      <c r="AV139" s="13" t="s">
        <v>83</v>
      </c>
      <c r="AW139" s="13" t="s">
        <v>32</v>
      </c>
      <c r="AX139" s="13" t="s">
        <v>81</v>
      </c>
      <c r="AY139" s="235" t="s">
        <v>116</v>
      </c>
    </row>
    <row r="140" s="2" customFormat="1" ht="24.15" customHeight="1">
      <c r="A140" s="38"/>
      <c r="B140" s="39"/>
      <c r="C140" s="211" t="s">
        <v>145</v>
      </c>
      <c r="D140" s="211" t="s">
        <v>118</v>
      </c>
      <c r="E140" s="212" t="s">
        <v>146</v>
      </c>
      <c r="F140" s="213" t="s">
        <v>147</v>
      </c>
      <c r="G140" s="214" t="s">
        <v>121</v>
      </c>
      <c r="H140" s="215">
        <v>280.89999999999998</v>
      </c>
      <c r="I140" s="216"/>
      <c r="J140" s="217">
        <f>ROUND(I140*H140,2)</f>
        <v>0</v>
      </c>
      <c r="K140" s="213" t="s">
        <v>122</v>
      </c>
      <c r="L140" s="44"/>
      <c r="M140" s="218" t="s">
        <v>1</v>
      </c>
      <c r="N140" s="219" t="s">
        <v>41</v>
      </c>
      <c r="O140" s="91"/>
      <c r="P140" s="220">
        <f>O140*H140</f>
        <v>0</v>
      </c>
      <c r="Q140" s="220">
        <v>0</v>
      </c>
      <c r="R140" s="220">
        <f>Q140*H140</f>
        <v>0</v>
      </c>
      <c r="S140" s="220">
        <v>0.19</v>
      </c>
      <c r="T140" s="221">
        <f>S140*H140</f>
        <v>53.370999999999995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2" t="s">
        <v>123</v>
      </c>
      <c r="AT140" s="222" t="s">
        <v>118</v>
      </c>
      <c r="AU140" s="222" t="s">
        <v>83</v>
      </c>
      <c r="AY140" s="17" t="s">
        <v>116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7" t="s">
        <v>81</v>
      </c>
      <c r="BK140" s="223">
        <f>ROUND(I140*H140,2)</f>
        <v>0</v>
      </c>
      <c r="BL140" s="17" t="s">
        <v>123</v>
      </c>
      <c r="BM140" s="222" t="s">
        <v>148</v>
      </c>
    </row>
    <row r="141" s="13" customFormat="1">
      <c r="A141" s="13"/>
      <c r="B141" s="224"/>
      <c r="C141" s="225"/>
      <c r="D141" s="226" t="s">
        <v>125</v>
      </c>
      <c r="E141" s="227" t="s">
        <v>1</v>
      </c>
      <c r="F141" s="228" t="s">
        <v>149</v>
      </c>
      <c r="G141" s="225"/>
      <c r="H141" s="229">
        <v>75.75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125</v>
      </c>
      <c r="AU141" s="235" t="s">
        <v>83</v>
      </c>
      <c r="AV141" s="13" t="s">
        <v>83</v>
      </c>
      <c r="AW141" s="13" t="s">
        <v>32</v>
      </c>
      <c r="AX141" s="13" t="s">
        <v>76</v>
      </c>
      <c r="AY141" s="235" t="s">
        <v>116</v>
      </c>
    </row>
    <row r="142" s="13" customFormat="1">
      <c r="A142" s="13"/>
      <c r="B142" s="224"/>
      <c r="C142" s="225"/>
      <c r="D142" s="226" t="s">
        <v>125</v>
      </c>
      <c r="E142" s="227" t="s">
        <v>1</v>
      </c>
      <c r="F142" s="228" t="s">
        <v>150</v>
      </c>
      <c r="G142" s="225"/>
      <c r="H142" s="229">
        <v>30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125</v>
      </c>
      <c r="AU142" s="235" t="s">
        <v>83</v>
      </c>
      <c r="AV142" s="13" t="s">
        <v>83</v>
      </c>
      <c r="AW142" s="13" t="s">
        <v>32</v>
      </c>
      <c r="AX142" s="13" t="s">
        <v>76</v>
      </c>
      <c r="AY142" s="235" t="s">
        <v>116</v>
      </c>
    </row>
    <row r="143" s="13" customFormat="1">
      <c r="A143" s="13"/>
      <c r="B143" s="224"/>
      <c r="C143" s="225"/>
      <c r="D143" s="226" t="s">
        <v>125</v>
      </c>
      <c r="E143" s="227" t="s">
        <v>1</v>
      </c>
      <c r="F143" s="228" t="s">
        <v>151</v>
      </c>
      <c r="G143" s="225"/>
      <c r="H143" s="229">
        <v>111.15000000000001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125</v>
      </c>
      <c r="AU143" s="235" t="s">
        <v>83</v>
      </c>
      <c r="AV143" s="13" t="s">
        <v>83</v>
      </c>
      <c r="AW143" s="13" t="s">
        <v>32</v>
      </c>
      <c r="AX143" s="13" t="s">
        <v>76</v>
      </c>
      <c r="AY143" s="235" t="s">
        <v>116</v>
      </c>
    </row>
    <row r="144" s="13" customFormat="1">
      <c r="A144" s="13"/>
      <c r="B144" s="224"/>
      <c r="C144" s="225"/>
      <c r="D144" s="226" t="s">
        <v>125</v>
      </c>
      <c r="E144" s="227" t="s">
        <v>1</v>
      </c>
      <c r="F144" s="228" t="s">
        <v>152</v>
      </c>
      <c r="G144" s="225"/>
      <c r="H144" s="229">
        <v>64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125</v>
      </c>
      <c r="AU144" s="235" t="s">
        <v>83</v>
      </c>
      <c r="AV144" s="13" t="s">
        <v>83</v>
      </c>
      <c r="AW144" s="13" t="s">
        <v>32</v>
      </c>
      <c r="AX144" s="13" t="s">
        <v>76</v>
      </c>
      <c r="AY144" s="235" t="s">
        <v>116</v>
      </c>
    </row>
    <row r="145" s="14" customFormat="1">
      <c r="A145" s="14"/>
      <c r="B145" s="236"/>
      <c r="C145" s="237"/>
      <c r="D145" s="226" t="s">
        <v>125</v>
      </c>
      <c r="E145" s="238" t="s">
        <v>1</v>
      </c>
      <c r="F145" s="239" t="s">
        <v>132</v>
      </c>
      <c r="G145" s="237"/>
      <c r="H145" s="240">
        <v>280.89999999999998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125</v>
      </c>
      <c r="AU145" s="246" t="s">
        <v>83</v>
      </c>
      <c r="AV145" s="14" t="s">
        <v>123</v>
      </c>
      <c r="AW145" s="14" t="s">
        <v>32</v>
      </c>
      <c r="AX145" s="14" t="s">
        <v>81</v>
      </c>
      <c r="AY145" s="246" t="s">
        <v>116</v>
      </c>
    </row>
    <row r="146" s="2" customFormat="1" ht="24.15" customHeight="1">
      <c r="A146" s="38"/>
      <c r="B146" s="39"/>
      <c r="C146" s="211" t="s">
        <v>153</v>
      </c>
      <c r="D146" s="211" t="s">
        <v>118</v>
      </c>
      <c r="E146" s="212" t="s">
        <v>154</v>
      </c>
      <c r="F146" s="213" t="s">
        <v>155</v>
      </c>
      <c r="G146" s="214" t="s">
        <v>121</v>
      </c>
      <c r="H146" s="215">
        <v>429.495</v>
      </c>
      <c r="I146" s="216"/>
      <c r="J146" s="217">
        <f>ROUND(I146*H146,2)</f>
        <v>0</v>
      </c>
      <c r="K146" s="213" t="s">
        <v>122</v>
      </c>
      <c r="L146" s="44"/>
      <c r="M146" s="218" t="s">
        <v>1</v>
      </c>
      <c r="N146" s="219" t="s">
        <v>41</v>
      </c>
      <c r="O146" s="91"/>
      <c r="P146" s="220">
        <f>O146*H146</f>
        <v>0</v>
      </c>
      <c r="Q146" s="220">
        <v>0</v>
      </c>
      <c r="R146" s="220">
        <f>Q146*H146</f>
        <v>0</v>
      </c>
      <c r="S146" s="220">
        <v>0.51300000000000001</v>
      </c>
      <c r="T146" s="221">
        <f>S146*H146</f>
        <v>220.33093500000001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2" t="s">
        <v>123</v>
      </c>
      <c r="AT146" s="222" t="s">
        <v>118</v>
      </c>
      <c r="AU146" s="222" t="s">
        <v>83</v>
      </c>
      <c r="AY146" s="17" t="s">
        <v>116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7" t="s">
        <v>81</v>
      </c>
      <c r="BK146" s="223">
        <f>ROUND(I146*H146,2)</f>
        <v>0</v>
      </c>
      <c r="BL146" s="17" t="s">
        <v>123</v>
      </c>
      <c r="BM146" s="222" t="s">
        <v>156</v>
      </c>
    </row>
    <row r="147" s="13" customFormat="1">
      <c r="A147" s="13"/>
      <c r="B147" s="224"/>
      <c r="C147" s="225"/>
      <c r="D147" s="226" t="s">
        <v>125</v>
      </c>
      <c r="E147" s="227" t="s">
        <v>1</v>
      </c>
      <c r="F147" s="228" t="s">
        <v>157</v>
      </c>
      <c r="G147" s="225"/>
      <c r="H147" s="229">
        <v>102.59999999999999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125</v>
      </c>
      <c r="AU147" s="235" t="s">
        <v>83</v>
      </c>
      <c r="AV147" s="13" t="s">
        <v>83</v>
      </c>
      <c r="AW147" s="13" t="s">
        <v>32</v>
      </c>
      <c r="AX147" s="13" t="s">
        <v>76</v>
      </c>
      <c r="AY147" s="235" t="s">
        <v>116</v>
      </c>
    </row>
    <row r="148" s="13" customFormat="1">
      <c r="A148" s="13"/>
      <c r="B148" s="224"/>
      <c r="C148" s="225"/>
      <c r="D148" s="226" t="s">
        <v>125</v>
      </c>
      <c r="E148" s="227" t="s">
        <v>1</v>
      </c>
      <c r="F148" s="228" t="s">
        <v>158</v>
      </c>
      <c r="G148" s="225"/>
      <c r="H148" s="229">
        <v>76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125</v>
      </c>
      <c r="AU148" s="235" t="s">
        <v>83</v>
      </c>
      <c r="AV148" s="13" t="s">
        <v>83</v>
      </c>
      <c r="AW148" s="13" t="s">
        <v>32</v>
      </c>
      <c r="AX148" s="13" t="s">
        <v>76</v>
      </c>
      <c r="AY148" s="235" t="s">
        <v>116</v>
      </c>
    </row>
    <row r="149" s="13" customFormat="1">
      <c r="A149" s="13"/>
      <c r="B149" s="224"/>
      <c r="C149" s="225"/>
      <c r="D149" s="226" t="s">
        <v>125</v>
      </c>
      <c r="E149" s="227" t="s">
        <v>1</v>
      </c>
      <c r="F149" s="228" t="s">
        <v>159</v>
      </c>
      <c r="G149" s="225"/>
      <c r="H149" s="229">
        <v>148.77000000000001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125</v>
      </c>
      <c r="AU149" s="235" t="s">
        <v>83</v>
      </c>
      <c r="AV149" s="13" t="s">
        <v>83</v>
      </c>
      <c r="AW149" s="13" t="s">
        <v>32</v>
      </c>
      <c r="AX149" s="13" t="s">
        <v>76</v>
      </c>
      <c r="AY149" s="235" t="s">
        <v>116</v>
      </c>
    </row>
    <row r="150" s="13" customFormat="1">
      <c r="A150" s="13"/>
      <c r="B150" s="224"/>
      <c r="C150" s="225"/>
      <c r="D150" s="226" t="s">
        <v>125</v>
      </c>
      <c r="E150" s="227" t="s">
        <v>1</v>
      </c>
      <c r="F150" s="228" t="s">
        <v>160</v>
      </c>
      <c r="G150" s="225"/>
      <c r="H150" s="229">
        <v>52.25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125</v>
      </c>
      <c r="AU150" s="235" t="s">
        <v>83</v>
      </c>
      <c r="AV150" s="13" t="s">
        <v>83</v>
      </c>
      <c r="AW150" s="13" t="s">
        <v>32</v>
      </c>
      <c r="AX150" s="13" t="s">
        <v>76</v>
      </c>
      <c r="AY150" s="235" t="s">
        <v>116</v>
      </c>
    </row>
    <row r="151" s="13" customFormat="1">
      <c r="A151" s="13"/>
      <c r="B151" s="224"/>
      <c r="C151" s="225"/>
      <c r="D151" s="226" t="s">
        <v>125</v>
      </c>
      <c r="E151" s="227" t="s">
        <v>1</v>
      </c>
      <c r="F151" s="228" t="s">
        <v>161</v>
      </c>
      <c r="G151" s="225"/>
      <c r="H151" s="229">
        <v>28.5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125</v>
      </c>
      <c r="AU151" s="235" t="s">
        <v>83</v>
      </c>
      <c r="AV151" s="13" t="s">
        <v>83</v>
      </c>
      <c r="AW151" s="13" t="s">
        <v>32</v>
      </c>
      <c r="AX151" s="13" t="s">
        <v>76</v>
      </c>
      <c r="AY151" s="235" t="s">
        <v>116</v>
      </c>
    </row>
    <row r="152" s="13" customFormat="1">
      <c r="A152" s="13"/>
      <c r="B152" s="224"/>
      <c r="C152" s="225"/>
      <c r="D152" s="226" t="s">
        <v>125</v>
      </c>
      <c r="E152" s="227" t="s">
        <v>1</v>
      </c>
      <c r="F152" s="228" t="s">
        <v>162</v>
      </c>
      <c r="G152" s="225"/>
      <c r="H152" s="229">
        <v>21.375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125</v>
      </c>
      <c r="AU152" s="235" t="s">
        <v>83</v>
      </c>
      <c r="AV152" s="13" t="s">
        <v>83</v>
      </c>
      <c r="AW152" s="13" t="s">
        <v>32</v>
      </c>
      <c r="AX152" s="13" t="s">
        <v>76</v>
      </c>
      <c r="AY152" s="235" t="s">
        <v>116</v>
      </c>
    </row>
    <row r="153" s="14" customFormat="1">
      <c r="A153" s="14"/>
      <c r="B153" s="236"/>
      <c r="C153" s="237"/>
      <c r="D153" s="226" t="s">
        <v>125</v>
      </c>
      <c r="E153" s="238" t="s">
        <v>1</v>
      </c>
      <c r="F153" s="239" t="s">
        <v>132</v>
      </c>
      <c r="G153" s="237"/>
      <c r="H153" s="240">
        <v>429.495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125</v>
      </c>
      <c r="AU153" s="246" t="s">
        <v>83</v>
      </c>
      <c r="AV153" s="14" t="s">
        <v>123</v>
      </c>
      <c r="AW153" s="14" t="s">
        <v>32</v>
      </c>
      <c r="AX153" s="14" t="s">
        <v>81</v>
      </c>
      <c r="AY153" s="246" t="s">
        <v>116</v>
      </c>
    </row>
    <row r="154" s="2" customFormat="1" ht="24.15" customHeight="1">
      <c r="A154" s="38"/>
      <c r="B154" s="39"/>
      <c r="C154" s="211" t="s">
        <v>163</v>
      </c>
      <c r="D154" s="211" t="s">
        <v>118</v>
      </c>
      <c r="E154" s="212" t="s">
        <v>164</v>
      </c>
      <c r="F154" s="213" t="s">
        <v>165</v>
      </c>
      <c r="G154" s="214" t="s">
        <v>121</v>
      </c>
      <c r="H154" s="215">
        <v>252.81</v>
      </c>
      <c r="I154" s="216"/>
      <c r="J154" s="217">
        <f>ROUND(I154*H154,2)</f>
        <v>0</v>
      </c>
      <c r="K154" s="213" t="s">
        <v>122</v>
      </c>
      <c r="L154" s="44"/>
      <c r="M154" s="218" t="s">
        <v>1</v>
      </c>
      <c r="N154" s="219" t="s">
        <v>41</v>
      </c>
      <c r="O154" s="91"/>
      <c r="P154" s="220">
        <f>O154*H154</f>
        <v>0</v>
      </c>
      <c r="Q154" s="220">
        <v>0</v>
      </c>
      <c r="R154" s="220">
        <f>Q154*H154</f>
        <v>0</v>
      </c>
      <c r="S154" s="220">
        <v>0.32500000000000001</v>
      </c>
      <c r="T154" s="221">
        <f>S154*H154</f>
        <v>82.163250000000005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2" t="s">
        <v>123</v>
      </c>
      <c r="AT154" s="222" t="s">
        <v>118</v>
      </c>
      <c r="AU154" s="222" t="s">
        <v>83</v>
      </c>
      <c r="AY154" s="17" t="s">
        <v>116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7" t="s">
        <v>81</v>
      </c>
      <c r="BK154" s="223">
        <f>ROUND(I154*H154,2)</f>
        <v>0</v>
      </c>
      <c r="BL154" s="17" t="s">
        <v>123</v>
      </c>
      <c r="BM154" s="222" t="s">
        <v>166</v>
      </c>
    </row>
    <row r="155" s="13" customFormat="1">
      <c r="A155" s="13"/>
      <c r="B155" s="224"/>
      <c r="C155" s="225"/>
      <c r="D155" s="226" t="s">
        <v>125</v>
      </c>
      <c r="E155" s="227" t="s">
        <v>1</v>
      </c>
      <c r="F155" s="228" t="s">
        <v>167</v>
      </c>
      <c r="G155" s="225"/>
      <c r="H155" s="229">
        <v>252.81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125</v>
      </c>
      <c r="AU155" s="235" t="s">
        <v>83</v>
      </c>
      <c r="AV155" s="13" t="s">
        <v>83</v>
      </c>
      <c r="AW155" s="13" t="s">
        <v>32</v>
      </c>
      <c r="AX155" s="13" t="s">
        <v>81</v>
      </c>
      <c r="AY155" s="235" t="s">
        <v>116</v>
      </c>
    </row>
    <row r="156" s="2" customFormat="1" ht="24.15" customHeight="1">
      <c r="A156" s="38"/>
      <c r="B156" s="39"/>
      <c r="C156" s="211" t="s">
        <v>168</v>
      </c>
      <c r="D156" s="211" t="s">
        <v>118</v>
      </c>
      <c r="E156" s="212" t="s">
        <v>169</v>
      </c>
      <c r="F156" s="213" t="s">
        <v>170</v>
      </c>
      <c r="G156" s="214" t="s">
        <v>121</v>
      </c>
      <c r="H156" s="215">
        <v>252.81</v>
      </c>
      <c r="I156" s="216"/>
      <c r="J156" s="217">
        <f>ROUND(I156*H156,2)</f>
        <v>0</v>
      </c>
      <c r="K156" s="213" t="s">
        <v>122</v>
      </c>
      <c r="L156" s="44"/>
      <c r="M156" s="218" t="s">
        <v>1</v>
      </c>
      <c r="N156" s="219" t="s">
        <v>41</v>
      </c>
      <c r="O156" s="91"/>
      <c r="P156" s="220">
        <f>O156*H156</f>
        <v>0</v>
      </c>
      <c r="Q156" s="220">
        <v>0</v>
      </c>
      <c r="R156" s="220">
        <f>Q156*H156</f>
        <v>0</v>
      </c>
      <c r="S156" s="220">
        <v>0.098000000000000004</v>
      </c>
      <c r="T156" s="221">
        <f>S156*H156</f>
        <v>24.775380000000002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2" t="s">
        <v>123</v>
      </c>
      <c r="AT156" s="222" t="s">
        <v>118</v>
      </c>
      <c r="AU156" s="222" t="s">
        <v>83</v>
      </c>
      <c r="AY156" s="17" t="s">
        <v>116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7" t="s">
        <v>81</v>
      </c>
      <c r="BK156" s="223">
        <f>ROUND(I156*H156,2)</f>
        <v>0</v>
      </c>
      <c r="BL156" s="17" t="s">
        <v>123</v>
      </c>
      <c r="BM156" s="222" t="s">
        <v>171</v>
      </c>
    </row>
    <row r="157" s="13" customFormat="1">
      <c r="A157" s="13"/>
      <c r="B157" s="224"/>
      <c r="C157" s="225"/>
      <c r="D157" s="226" t="s">
        <v>125</v>
      </c>
      <c r="E157" s="227" t="s">
        <v>1</v>
      </c>
      <c r="F157" s="228" t="s">
        <v>172</v>
      </c>
      <c r="G157" s="225"/>
      <c r="H157" s="229">
        <v>68.174999999999997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125</v>
      </c>
      <c r="AU157" s="235" t="s">
        <v>83</v>
      </c>
      <c r="AV157" s="13" t="s">
        <v>83</v>
      </c>
      <c r="AW157" s="13" t="s">
        <v>32</v>
      </c>
      <c r="AX157" s="13" t="s">
        <v>76</v>
      </c>
      <c r="AY157" s="235" t="s">
        <v>116</v>
      </c>
    </row>
    <row r="158" s="13" customFormat="1">
      <c r="A158" s="13"/>
      <c r="B158" s="224"/>
      <c r="C158" s="225"/>
      <c r="D158" s="226" t="s">
        <v>125</v>
      </c>
      <c r="E158" s="227" t="s">
        <v>1</v>
      </c>
      <c r="F158" s="228" t="s">
        <v>173</v>
      </c>
      <c r="G158" s="225"/>
      <c r="H158" s="229">
        <v>27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125</v>
      </c>
      <c r="AU158" s="235" t="s">
        <v>83</v>
      </c>
      <c r="AV158" s="13" t="s">
        <v>83</v>
      </c>
      <c r="AW158" s="13" t="s">
        <v>32</v>
      </c>
      <c r="AX158" s="13" t="s">
        <v>76</v>
      </c>
      <c r="AY158" s="235" t="s">
        <v>116</v>
      </c>
    </row>
    <row r="159" s="13" customFormat="1">
      <c r="A159" s="13"/>
      <c r="B159" s="224"/>
      <c r="C159" s="225"/>
      <c r="D159" s="226" t="s">
        <v>125</v>
      </c>
      <c r="E159" s="227" t="s">
        <v>1</v>
      </c>
      <c r="F159" s="228" t="s">
        <v>174</v>
      </c>
      <c r="G159" s="225"/>
      <c r="H159" s="229">
        <v>100.035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125</v>
      </c>
      <c r="AU159" s="235" t="s">
        <v>83</v>
      </c>
      <c r="AV159" s="13" t="s">
        <v>83</v>
      </c>
      <c r="AW159" s="13" t="s">
        <v>32</v>
      </c>
      <c r="AX159" s="13" t="s">
        <v>76</v>
      </c>
      <c r="AY159" s="235" t="s">
        <v>116</v>
      </c>
    </row>
    <row r="160" s="13" customFormat="1">
      <c r="A160" s="13"/>
      <c r="B160" s="224"/>
      <c r="C160" s="225"/>
      <c r="D160" s="226" t="s">
        <v>125</v>
      </c>
      <c r="E160" s="227" t="s">
        <v>1</v>
      </c>
      <c r="F160" s="228" t="s">
        <v>175</v>
      </c>
      <c r="G160" s="225"/>
      <c r="H160" s="229">
        <v>57.600000000000001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125</v>
      </c>
      <c r="AU160" s="235" t="s">
        <v>83</v>
      </c>
      <c r="AV160" s="13" t="s">
        <v>83</v>
      </c>
      <c r="AW160" s="13" t="s">
        <v>32</v>
      </c>
      <c r="AX160" s="13" t="s">
        <v>76</v>
      </c>
      <c r="AY160" s="235" t="s">
        <v>116</v>
      </c>
    </row>
    <row r="161" s="14" customFormat="1">
      <c r="A161" s="14"/>
      <c r="B161" s="236"/>
      <c r="C161" s="237"/>
      <c r="D161" s="226" t="s">
        <v>125</v>
      </c>
      <c r="E161" s="238" t="s">
        <v>1</v>
      </c>
      <c r="F161" s="239" t="s">
        <v>132</v>
      </c>
      <c r="G161" s="237"/>
      <c r="H161" s="240">
        <v>252.80999999999997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125</v>
      </c>
      <c r="AU161" s="246" t="s">
        <v>83</v>
      </c>
      <c r="AV161" s="14" t="s">
        <v>123</v>
      </c>
      <c r="AW161" s="14" t="s">
        <v>32</v>
      </c>
      <c r="AX161" s="14" t="s">
        <v>81</v>
      </c>
      <c r="AY161" s="246" t="s">
        <v>116</v>
      </c>
    </row>
    <row r="162" s="2" customFormat="1" ht="16.5" customHeight="1">
      <c r="A162" s="38"/>
      <c r="B162" s="39"/>
      <c r="C162" s="211" t="s">
        <v>176</v>
      </c>
      <c r="D162" s="211" t="s">
        <v>118</v>
      </c>
      <c r="E162" s="212" t="s">
        <v>177</v>
      </c>
      <c r="F162" s="213" t="s">
        <v>178</v>
      </c>
      <c r="G162" s="214" t="s">
        <v>179</v>
      </c>
      <c r="H162" s="215">
        <v>65</v>
      </c>
      <c r="I162" s="216"/>
      <c r="J162" s="217">
        <f>ROUND(I162*H162,2)</f>
        <v>0</v>
      </c>
      <c r="K162" s="213" t="s">
        <v>122</v>
      </c>
      <c r="L162" s="44"/>
      <c r="M162" s="218" t="s">
        <v>1</v>
      </c>
      <c r="N162" s="219" t="s">
        <v>41</v>
      </c>
      <c r="O162" s="91"/>
      <c r="P162" s="220">
        <f>O162*H162</f>
        <v>0</v>
      </c>
      <c r="Q162" s="220">
        <v>0</v>
      </c>
      <c r="R162" s="220">
        <f>Q162*H162</f>
        <v>0</v>
      </c>
      <c r="S162" s="220">
        <v>0.20499999999999999</v>
      </c>
      <c r="T162" s="221">
        <f>S162*H162</f>
        <v>13.324999999999999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2" t="s">
        <v>123</v>
      </c>
      <c r="AT162" s="222" t="s">
        <v>118</v>
      </c>
      <c r="AU162" s="222" t="s">
        <v>83</v>
      </c>
      <c r="AY162" s="17" t="s">
        <v>116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7" t="s">
        <v>81</v>
      </c>
      <c r="BK162" s="223">
        <f>ROUND(I162*H162,2)</f>
        <v>0</v>
      </c>
      <c r="BL162" s="17" t="s">
        <v>123</v>
      </c>
      <c r="BM162" s="222" t="s">
        <v>180</v>
      </c>
    </row>
    <row r="163" s="13" customFormat="1">
      <c r="A163" s="13"/>
      <c r="B163" s="224"/>
      <c r="C163" s="225"/>
      <c r="D163" s="226" t="s">
        <v>125</v>
      </c>
      <c r="E163" s="227" t="s">
        <v>1</v>
      </c>
      <c r="F163" s="228" t="s">
        <v>181</v>
      </c>
      <c r="G163" s="225"/>
      <c r="H163" s="229">
        <v>18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125</v>
      </c>
      <c r="AU163" s="235" t="s">
        <v>83</v>
      </c>
      <c r="AV163" s="13" t="s">
        <v>83</v>
      </c>
      <c r="AW163" s="13" t="s">
        <v>32</v>
      </c>
      <c r="AX163" s="13" t="s">
        <v>76</v>
      </c>
      <c r="AY163" s="235" t="s">
        <v>116</v>
      </c>
    </row>
    <row r="164" s="13" customFormat="1">
      <c r="A164" s="13"/>
      <c r="B164" s="224"/>
      <c r="C164" s="225"/>
      <c r="D164" s="226" t="s">
        <v>125</v>
      </c>
      <c r="E164" s="227" t="s">
        <v>1</v>
      </c>
      <c r="F164" s="228" t="s">
        <v>182</v>
      </c>
      <c r="G164" s="225"/>
      <c r="H164" s="229">
        <v>6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125</v>
      </c>
      <c r="AU164" s="235" t="s">
        <v>83</v>
      </c>
      <c r="AV164" s="13" t="s">
        <v>83</v>
      </c>
      <c r="AW164" s="13" t="s">
        <v>32</v>
      </c>
      <c r="AX164" s="13" t="s">
        <v>76</v>
      </c>
      <c r="AY164" s="235" t="s">
        <v>116</v>
      </c>
    </row>
    <row r="165" s="13" customFormat="1">
      <c r="A165" s="13"/>
      <c r="B165" s="224"/>
      <c r="C165" s="225"/>
      <c r="D165" s="226" t="s">
        <v>125</v>
      </c>
      <c r="E165" s="227" t="s">
        <v>1</v>
      </c>
      <c r="F165" s="228" t="s">
        <v>183</v>
      </c>
      <c r="G165" s="225"/>
      <c r="H165" s="229">
        <v>41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125</v>
      </c>
      <c r="AU165" s="235" t="s">
        <v>83</v>
      </c>
      <c r="AV165" s="13" t="s">
        <v>83</v>
      </c>
      <c r="AW165" s="13" t="s">
        <v>32</v>
      </c>
      <c r="AX165" s="13" t="s">
        <v>76</v>
      </c>
      <c r="AY165" s="235" t="s">
        <v>116</v>
      </c>
    </row>
    <row r="166" s="14" customFormat="1">
      <c r="A166" s="14"/>
      <c r="B166" s="236"/>
      <c r="C166" s="237"/>
      <c r="D166" s="226" t="s">
        <v>125</v>
      </c>
      <c r="E166" s="238" t="s">
        <v>1</v>
      </c>
      <c r="F166" s="239" t="s">
        <v>132</v>
      </c>
      <c r="G166" s="237"/>
      <c r="H166" s="240">
        <v>65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125</v>
      </c>
      <c r="AU166" s="246" t="s">
        <v>83</v>
      </c>
      <c r="AV166" s="14" t="s">
        <v>123</v>
      </c>
      <c r="AW166" s="14" t="s">
        <v>32</v>
      </c>
      <c r="AX166" s="14" t="s">
        <v>81</v>
      </c>
      <c r="AY166" s="246" t="s">
        <v>116</v>
      </c>
    </row>
    <row r="167" s="12" customFormat="1" ht="22.8" customHeight="1">
      <c r="A167" s="12"/>
      <c r="B167" s="195"/>
      <c r="C167" s="196"/>
      <c r="D167" s="197" t="s">
        <v>75</v>
      </c>
      <c r="E167" s="209" t="s">
        <v>145</v>
      </c>
      <c r="F167" s="209" t="s">
        <v>184</v>
      </c>
      <c r="G167" s="196"/>
      <c r="H167" s="196"/>
      <c r="I167" s="199"/>
      <c r="J167" s="210">
        <f>BK167</f>
        <v>0</v>
      </c>
      <c r="K167" s="196"/>
      <c r="L167" s="201"/>
      <c r="M167" s="202"/>
      <c r="N167" s="203"/>
      <c r="O167" s="203"/>
      <c r="P167" s="204">
        <f>SUM(P168:P194)</f>
        <v>0</v>
      </c>
      <c r="Q167" s="203"/>
      <c r="R167" s="204">
        <f>SUM(R168:R194)</f>
        <v>500.53639199999998</v>
      </c>
      <c r="S167" s="203"/>
      <c r="T167" s="205">
        <f>SUM(T168:T194)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6" t="s">
        <v>81</v>
      </c>
      <c r="AT167" s="207" t="s">
        <v>75</v>
      </c>
      <c r="AU167" s="207" t="s">
        <v>81</v>
      </c>
      <c r="AY167" s="206" t="s">
        <v>116</v>
      </c>
      <c r="BK167" s="208">
        <f>SUM(BK168:BK194)</f>
        <v>0</v>
      </c>
    </row>
    <row r="168" s="2" customFormat="1" ht="24.15" customHeight="1">
      <c r="A168" s="38"/>
      <c r="B168" s="39"/>
      <c r="C168" s="211" t="s">
        <v>185</v>
      </c>
      <c r="D168" s="211" t="s">
        <v>118</v>
      </c>
      <c r="E168" s="212" t="s">
        <v>186</v>
      </c>
      <c r="F168" s="213" t="s">
        <v>187</v>
      </c>
      <c r="G168" s="214" t="s">
        <v>121</v>
      </c>
      <c r="H168" s="215">
        <v>733</v>
      </c>
      <c r="I168" s="216"/>
      <c r="J168" s="217">
        <f>ROUND(I168*H168,2)</f>
        <v>0</v>
      </c>
      <c r="K168" s="213" t="s">
        <v>122</v>
      </c>
      <c r="L168" s="44"/>
      <c r="M168" s="218" t="s">
        <v>1</v>
      </c>
      <c r="N168" s="219" t="s">
        <v>41</v>
      </c>
      <c r="O168" s="91"/>
      <c r="P168" s="220">
        <f>O168*H168</f>
        <v>0</v>
      </c>
      <c r="Q168" s="220">
        <v>0.46000000000000002</v>
      </c>
      <c r="R168" s="220">
        <f>Q168*H168</f>
        <v>337.18000000000001</v>
      </c>
      <c r="S168" s="220">
        <v>0</v>
      </c>
      <c r="T168" s="22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2" t="s">
        <v>123</v>
      </c>
      <c r="AT168" s="222" t="s">
        <v>118</v>
      </c>
      <c r="AU168" s="222" t="s">
        <v>83</v>
      </c>
      <c r="AY168" s="17" t="s">
        <v>116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7" t="s">
        <v>81</v>
      </c>
      <c r="BK168" s="223">
        <f>ROUND(I168*H168,2)</f>
        <v>0</v>
      </c>
      <c r="BL168" s="17" t="s">
        <v>123</v>
      </c>
      <c r="BM168" s="222" t="s">
        <v>188</v>
      </c>
    </row>
    <row r="169" s="13" customFormat="1">
      <c r="A169" s="13"/>
      <c r="B169" s="224"/>
      <c r="C169" s="225"/>
      <c r="D169" s="226" t="s">
        <v>125</v>
      </c>
      <c r="E169" s="227" t="s">
        <v>1</v>
      </c>
      <c r="F169" s="228" t="s">
        <v>189</v>
      </c>
      <c r="G169" s="225"/>
      <c r="H169" s="229">
        <v>733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125</v>
      </c>
      <c r="AU169" s="235" t="s">
        <v>83</v>
      </c>
      <c r="AV169" s="13" t="s">
        <v>83</v>
      </c>
      <c r="AW169" s="13" t="s">
        <v>32</v>
      </c>
      <c r="AX169" s="13" t="s">
        <v>81</v>
      </c>
      <c r="AY169" s="235" t="s">
        <v>116</v>
      </c>
    </row>
    <row r="170" s="2" customFormat="1" ht="33" customHeight="1">
      <c r="A170" s="38"/>
      <c r="B170" s="39"/>
      <c r="C170" s="211" t="s">
        <v>190</v>
      </c>
      <c r="D170" s="211" t="s">
        <v>118</v>
      </c>
      <c r="E170" s="212" t="s">
        <v>191</v>
      </c>
      <c r="F170" s="213" t="s">
        <v>192</v>
      </c>
      <c r="G170" s="214" t="s">
        <v>121</v>
      </c>
      <c r="H170" s="215">
        <v>733</v>
      </c>
      <c r="I170" s="216"/>
      <c r="J170" s="217">
        <f>ROUND(I170*H170,2)</f>
        <v>0</v>
      </c>
      <c r="K170" s="213" t="s">
        <v>122</v>
      </c>
      <c r="L170" s="44"/>
      <c r="M170" s="218" t="s">
        <v>1</v>
      </c>
      <c r="N170" s="219" t="s">
        <v>41</v>
      </c>
      <c r="O170" s="91"/>
      <c r="P170" s="220">
        <f>O170*H170</f>
        <v>0</v>
      </c>
      <c r="Q170" s="220">
        <v>0.089219999999999994</v>
      </c>
      <c r="R170" s="220">
        <f>Q170*H170</f>
        <v>65.398259999999993</v>
      </c>
      <c r="S170" s="220">
        <v>0</v>
      </c>
      <c r="T170" s="22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2" t="s">
        <v>123</v>
      </c>
      <c r="AT170" s="222" t="s">
        <v>118</v>
      </c>
      <c r="AU170" s="222" t="s">
        <v>83</v>
      </c>
      <c r="AY170" s="17" t="s">
        <v>116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7" t="s">
        <v>81</v>
      </c>
      <c r="BK170" s="223">
        <f>ROUND(I170*H170,2)</f>
        <v>0</v>
      </c>
      <c r="BL170" s="17" t="s">
        <v>123</v>
      </c>
      <c r="BM170" s="222" t="s">
        <v>193</v>
      </c>
    </row>
    <row r="171" s="13" customFormat="1">
      <c r="A171" s="13"/>
      <c r="B171" s="224"/>
      <c r="C171" s="225"/>
      <c r="D171" s="226" t="s">
        <v>125</v>
      </c>
      <c r="E171" s="227" t="s">
        <v>1</v>
      </c>
      <c r="F171" s="228" t="s">
        <v>149</v>
      </c>
      <c r="G171" s="225"/>
      <c r="H171" s="229">
        <v>75.75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125</v>
      </c>
      <c r="AU171" s="235" t="s">
        <v>83</v>
      </c>
      <c r="AV171" s="13" t="s">
        <v>83</v>
      </c>
      <c r="AW171" s="13" t="s">
        <v>32</v>
      </c>
      <c r="AX171" s="13" t="s">
        <v>76</v>
      </c>
      <c r="AY171" s="235" t="s">
        <v>116</v>
      </c>
    </row>
    <row r="172" s="13" customFormat="1">
      <c r="A172" s="13"/>
      <c r="B172" s="224"/>
      <c r="C172" s="225"/>
      <c r="D172" s="226" t="s">
        <v>125</v>
      </c>
      <c r="E172" s="227" t="s">
        <v>1</v>
      </c>
      <c r="F172" s="228" t="s">
        <v>150</v>
      </c>
      <c r="G172" s="225"/>
      <c r="H172" s="229">
        <v>30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125</v>
      </c>
      <c r="AU172" s="235" t="s">
        <v>83</v>
      </c>
      <c r="AV172" s="13" t="s">
        <v>83</v>
      </c>
      <c r="AW172" s="13" t="s">
        <v>32</v>
      </c>
      <c r="AX172" s="13" t="s">
        <v>76</v>
      </c>
      <c r="AY172" s="235" t="s">
        <v>116</v>
      </c>
    </row>
    <row r="173" s="13" customFormat="1">
      <c r="A173" s="13"/>
      <c r="B173" s="224"/>
      <c r="C173" s="225"/>
      <c r="D173" s="226" t="s">
        <v>125</v>
      </c>
      <c r="E173" s="227" t="s">
        <v>1</v>
      </c>
      <c r="F173" s="228" t="s">
        <v>151</v>
      </c>
      <c r="G173" s="225"/>
      <c r="H173" s="229">
        <v>111.15000000000001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125</v>
      </c>
      <c r="AU173" s="235" t="s">
        <v>83</v>
      </c>
      <c r="AV173" s="13" t="s">
        <v>83</v>
      </c>
      <c r="AW173" s="13" t="s">
        <v>32</v>
      </c>
      <c r="AX173" s="13" t="s">
        <v>76</v>
      </c>
      <c r="AY173" s="235" t="s">
        <v>116</v>
      </c>
    </row>
    <row r="174" s="13" customFormat="1">
      <c r="A174" s="13"/>
      <c r="B174" s="224"/>
      <c r="C174" s="225"/>
      <c r="D174" s="226" t="s">
        <v>125</v>
      </c>
      <c r="E174" s="227" t="s">
        <v>1</v>
      </c>
      <c r="F174" s="228" t="s">
        <v>152</v>
      </c>
      <c r="G174" s="225"/>
      <c r="H174" s="229">
        <v>64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125</v>
      </c>
      <c r="AU174" s="235" t="s">
        <v>83</v>
      </c>
      <c r="AV174" s="13" t="s">
        <v>83</v>
      </c>
      <c r="AW174" s="13" t="s">
        <v>32</v>
      </c>
      <c r="AX174" s="13" t="s">
        <v>76</v>
      </c>
      <c r="AY174" s="235" t="s">
        <v>116</v>
      </c>
    </row>
    <row r="175" s="13" customFormat="1">
      <c r="A175" s="13"/>
      <c r="B175" s="224"/>
      <c r="C175" s="225"/>
      <c r="D175" s="226" t="s">
        <v>125</v>
      </c>
      <c r="E175" s="227" t="s">
        <v>1</v>
      </c>
      <c r="F175" s="228" t="s">
        <v>126</v>
      </c>
      <c r="G175" s="225"/>
      <c r="H175" s="229">
        <v>108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125</v>
      </c>
      <c r="AU175" s="235" t="s">
        <v>83</v>
      </c>
      <c r="AV175" s="13" t="s">
        <v>83</v>
      </c>
      <c r="AW175" s="13" t="s">
        <v>32</v>
      </c>
      <c r="AX175" s="13" t="s">
        <v>76</v>
      </c>
      <c r="AY175" s="235" t="s">
        <v>116</v>
      </c>
    </row>
    <row r="176" s="13" customFormat="1">
      <c r="A176" s="13"/>
      <c r="B176" s="224"/>
      <c r="C176" s="225"/>
      <c r="D176" s="226" t="s">
        <v>125</v>
      </c>
      <c r="E176" s="227" t="s">
        <v>1</v>
      </c>
      <c r="F176" s="228" t="s">
        <v>127</v>
      </c>
      <c r="G176" s="225"/>
      <c r="H176" s="229">
        <v>80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125</v>
      </c>
      <c r="AU176" s="235" t="s">
        <v>83</v>
      </c>
      <c r="AV176" s="13" t="s">
        <v>83</v>
      </c>
      <c r="AW176" s="13" t="s">
        <v>32</v>
      </c>
      <c r="AX176" s="13" t="s">
        <v>76</v>
      </c>
      <c r="AY176" s="235" t="s">
        <v>116</v>
      </c>
    </row>
    <row r="177" s="13" customFormat="1">
      <c r="A177" s="13"/>
      <c r="B177" s="224"/>
      <c r="C177" s="225"/>
      <c r="D177" s="226" t="s">
        <v>125</v>
      </c>
      <c r="E177" s="227" t="s">
        <v>1</v>
      </c>
      <c r="F177" s="228" t="s">
        <v>128</v>
      </c>
      <c r="G177" s="225"/>
      <c r="H177" s="229">
        <v>156.59999999999999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125</v>
      </c>
      <c r="AU177" s="235" t="s">
        <v>83</v>
      </c>
      <c r="AV177" s="13" t="s">
        <v>83</v>
      </c>
      <c r="AW177" s="13" t="s">
        <v>32</v>
      </c>
      <c r="AX177" s="13" t="s">
        <v>76</v>
      </c>
      <c r="AY177" s="235" t="s">
        <v>116</v>
      </c>
    </row>
    <row r="178" s="13" customFormat="1">
      <c r="A178" s="13"/>
      <c r="B178" s="224"/>
      <c r="C178" s="225"/>
      <c r="D178" s="226" t="s">
        <v>125</v>
      </c>
      <c r="E178" s="227" t="s">
        <v>1</v>
      </c>
      <c r="F178" s="228" t="s">
        <v>129</v>
      </c>
      <c r="G178" s="225"/>
      <c r="H178" s="229">
        <v>55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125</v>
      </c>
      <c r="AU178" s="235" t="s">
        <v>83</v>
      </c>
      <c r="AV178" s="13" t="s">
        <v>83</v>
      </c>
      <c r="AW178" s="13" t="s">
        <v>32</v>
      </c>
      <c r="AX178" s="13" t="s">
        <v>76</v>
      </c>
      <c r="AY178" s="235" t="s">
        <v>116</v>
      </c>
    </row>
    <row r="179" s="13" customFormat="1">
      <c r="A179" s="13"/>
      <c r="B179" s="224"/>
      <c r="C179" s="225"/>
      <c r="D179" s="226" t="s">
        <v>125</v>
      </c>
      <c r="E179" s="227" t="s">
        <v>1</v>
      </c>
      <c r="F179" s="228" t="s">
        <v>130</v>
      </c>
      <c r="G179" s="225"/>
      <c r="H179" s="229">
        <v>30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125</v>
      </c>
      <c r="AU179" s="235" t="s">
        <v>83</v>
      </c>
      <c r="AV179" s="13" t="s">
        <v>83</v>
      </c>
      <c r="AW179" s="13" t="s">
        <v>32</v>
      </c>
      <c r="AX179" s="13" t="s">
        <v>76</v>
      </c>
      <c r="AY179" s="235" t="s">
        <v>116</v>
      </c>
    </row>
    <row r="180" s="13" customFormat="1">
      <c r="A180" s="13"/>
      <c r="B180" s="224"/>
      <c r="C180" s="225"/>
      <c r="D180" s="226" t="s">
        <v>125</v>
      </c>
      <c r="E180" s="227" t="s">
        <v>1</v>
      </c>
      <c r="F180" s="228" t="s">
        <v>131</v>
      </c>
      <c r="G180" s="225"/>
      <c r="H180" s="229">
        <v>22.5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125</v>
      </c>
      <c r="AU180" s="235" t="s">
        <v>83</v>
      </c>
      <c r="AV180" s="13" t="s">
        <v>83</v>
      </c>
      <c r="AW180" s="13" t="s">
        <v>32</v>
      </c>
      <c r="AX180" s="13" t="s">
        <v>76</v>
      </c>
      <c r="AY180" s="235" t="s">
        <v>116</v>
      </c>
    </row>
    <row r="181" s="14" customFormat="1">
      <c r="A181" s="14"/>
      <c r="B181" s="236"/>
      <c r="C181" s="237"/>
      <c r="D181" s="226" t="s">
        <v>125</v>
      </c>
      <c r="E181" s="238" t="s">
        <v>1</v>
      </c>
      <c r="F181" s="239" t="s">
        <v>132</v>
      </c>
      <c r="G181" s="237"/>
      <c r="H181" s="240">
        <v>733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125</v>
      </c>
      <c r="AU181" s="246" t="s">
        <v>83</v>
      </c>
      <c r="AV181" s="14" t="s">
        <v>123</v>
      </c>
      <c r="AW181" s="14" t="s">
        <v>32</v>
      </c>
      <c r="AX181" s="14" t="s">
        <v>81</v>
      </c>
      <c r="AY181" s="246" t="s">
        <v>116</v>
      </c>
    </row>
    <row r="182" s="2" customFormat="1" ht="21.75" customHeight="1">
      <c r="A182" s="38"/>
      <c r="B182" s="39"/>
      <c r="C182" s="247" t="s">
        <v>194</v>
      </c>
      <c r="D182" s="247" t="s">
        <v>195</v>
      </c>
      <c r="E182" s="248" t="s">
        <v>196</v>
      </c>
      <c r="F182" s="249" t="s">
        <v>197</v>
      </c>
      <c r="G182" s="250" t="s">
        <v>121</v>
      </c>
      <c r="H182" s="251">
        <v>736.23599999999999</v>
      </c>
      <c r="I182" s="252"/>
      <c r="J182" s="253">
        <f>ROUND(I182*H182,2)</f>
        <v>0</v>
      </c>
      <c r="K182" s="249" t="s">
        <v>122</v>
      </c>
      <c r="L182" s="254"/>
      <c r="M182" s="255" t="s">
        <v>1</v>
      </c>
      <c r="N182" s="256" t="s">
        <v>41</v>
      </c>
      <c r="O182" s="91"/>
      <c r="P182" s="220">
        <f>O182*H182</f>
        <v>0</v>
      </c>
      <c r="Q182" s="220">
        <v>0.13100000000000001</v>
      </c>
      <c r="R182" s="220">
        <f>Q182*H182</f>
        <v>96.446916000000002</v>
      </c>
      <c r="S182" s="220">
        <v>0</v>
      </c>
      <c r="T182" s="22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2" t="s">
        <v>168</v>
      </c>
      <c r="AT182" s="222" t="s">
        <v>195</v>
      </c>
      <c r="AU182" s="222" t="s">
        <v>83</v>
      </c>
      <c r="AY182" s="17" t="s">
        <v>116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7" t="s">
        <v>81</v>
      </c>
      <c r="BK182" s="223">
        <f>ROUND(I182*H182,2)</f>
        <v>0</v>
      </c>
      <c r="BL182" s="17" t="s">
        <v>123</v>
      </c>
      <c r="BM182" s="222" t="s">
        <v>198</v>
      </c>
    </row>
    <row r="183" s="13" customFormat="1">
      <c r="A183" s="13"/>
      <c r="B183" s="224"/>
      <c r="C183" s="225"/>
      <c r="D183" s="226" t="s">
        <v>125</v>
      </c>
      <c r="E183" s="227" t="s">
        <v>1</v>
      </c>
      <c r="F183" s="228" t="s">
        <v>199</v>
      </c>
      <c r="G183" s="225"/>
      <c r="H183" s="229">
        <v>747.65999999999997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125</v>
      </c>
      <c r="AU183" s="235" t="s">
        <v>83</v>
      </c>
      <c r="AV183" s="13" t="s">
        <v>83</v>
      </c>
      <c r="AW183" s="13" t="s">
        <v>32</v>
      </c>
      <c r="AX183" s="13" t="s">
        <v>76</v>
      </c>
      <c r="AY183" s="235" t="s">
        <v>116</v>
      </c>
    </row>
    <row r="184" s="13" customFormat="1">
      <c r="A184" s="13"/>
      <c r="B184" s="224"/>
      <c r="C184" s="225"/>
      <c r="D184" s="226" t="s">
        <v>125</v>
      </c>
      <c r="E184" s="227" t="s">
        <v>1</v>
      </c>
      <c r="F184" s="228" t="s">
        <v>200</v>
      </c>
      <c r="G184" s="225"/>
      <c r="H184" s="229">
        <v>-11.424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125</v>
      </c>
      <c r="AU184" s="235" t="s">
        <v>83</v>
      </c>
      <c r="AV184" s="13" t="s">
        <v>83</v>
      </c>
      <c r="AW184" s="13" t="s">
        <v>32</v>
      </c>
      <c r="AX184" s="13" t="s">
        <v>76</v>
      </c>
      <c r="AY184" s="235" t="s">
        <v>116</v>
      </c>
    </row>
    <row r="185" s="14" customFormat="1">
      <c r="A185" s="14"/>
      <c r="B185" s="236"/>
      <c r="C185" s="237"/>
      <c r="D185" s="226" t="s">
        <v>125</v>
      </c>
      <c r="E185" s="238" t="s">
        <v>1</v>
      </c>
      <c r="F185" s="239" t="s">
        <v>132</v>
      </c>
      <c r="G185" s="237"/>
      <c r="H185" s="240">
        <v>736.23599999999999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125</v>
      </c>
      <c r="AU185" s="246" t="s">
        <v>83</v>
      </c>
      <c r="AV185" s="14" t="s">
        <v>123</v>
      </c>
      <c r="AW185" s="14" t="s">
        <v>32</v>
      </c>
      <c r="AX185" s="14" t="s">
        <v>81</v>
      </c>
      <c r="AY185" s="246" t="s">
        <v>116</v>
      </c>
    </row>
    <row r="186" s="2" customFormat="1" ht="24.15" customHeight="1">
      <c r="A186" s="38"/>
      <c r="B186" s="39"/>
      <c r="C186" s="247" t="s">
        <v>201</v>
      </c>
      <c r="D186" s="247" t="s">
        <v>195</v>
      </c>
      <c r="E186" s="248" t="s">
        <v>202</v>
      </c>
      <c r="F186" s="249" t="s">
        <v>203</v>
      </c>
      <c r="G186" s="250" t="s">
        <v>121</v>
      </c>
      <c r="H186" s="251">
        <v>11.536</v>
      </c>
      <c r="I186" s="252"/>
      <c r="J186" s="253">
        <f>ROUND(I186*H186,2)</f>
        <v>0</v>
      </c>
      <c r="K186" s="249" t="s">
        <v>122</v>
      </c>
      <c r="L186" s="254"/>
      <c r="M186" s="255" t="s">
        <v>1</v>
      </c>
      <c r="N186" s="256" t="s">
        <v>41</v>
      </c>
      <c r="O186" s="91"/>
      <c r="P186" s="220">
        <f>O186*H186</f>
        <v>0</v>
      </c>
      <c r="Q186" s="220">
        <v>0.13100000000000001</v>
      </c>
      <c r="R186" s="220">
        <f>Q186*H186</f>
        <v>1.5112160000000001</v>
      </c>
      <c r="S186" s="220">
        <v>0</v>
      </c>
      <c r="T186" s="22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2" t="s">
        <v>168</v>
      </c>
      <c r="AT186" s="222" t="s">
        <v>195</v>
      </c>
      <c r="AU186" s="222" t="s">
        <v>83</v>
      </c>
      <c r="AY186" s="17" t="s">
        <v>116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7" t="s">
        <v>81</v>
      </c>
      <c r="BK186" s="223">
        <f>ROUND(I186*H186,2)</f>
        <v>0</v>
      </c>
      <c r="BL186" s="17" t="s">
        <v>123</v>
      </c>
      <c r="BM186" s="222" t="s">
        <v>204</v>
      </c>
    </row>
    <row r="187" s="13" customFormat="1">
      <c r="A187" s="13"/>
      <c r="B187" s="224"/>
      <c r="C187" s="225"/>
      <c r="D187" s="226" t="s">
        <v>125</v>
      </c>
      <c r="E187" s="227" t="s">
        <v>1</v>
      </c>
      <c r="F187" s="228" t="s">
        <v>205</v>
      </c>
      <c r="G187" s="225"/>
      <c r="H187" s="229">
        <v>4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125</v>
      </c>
      <c r="AU187" s="235" t="s">
        <v>83</v>
      </c>
      <c r="AV187" s="13" t="s">
        <v>83</v>
      </c>
      <c r="AW187" s="13" t="s">
        <v>32</v>
      </c>
      <c r="AX187" s="13" t="s">
        <v>76</v>
      </c>
      <c r="AY187" s="235" t="s">
        <v>116</v>
      </c>
    </row>
    <row r="188" s="13" customFormat="1">
      <c r="A188" s="13"/>
      <c r="B188" s="224"/>
      <c r="C188" s="225"/>
      <c r="D188" s="226" t="s">
        <v>125</v>
      </c>
      <c r="E188" s="227" t="s">
        <v>1</v>
      </c>
      <c r="F188" s="228" t="s">
        <v>206</v>
      </c>
      <c r="G188" s="225"/>
      <c r="H188" s="229">
        <v>1.6000000000000001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125</v>
      </c>
      <c r="AU188" s="235" t="s">
        <v>83</v>
      </c>
      <c r="AV188" s="13" t="s">
        <v>83</v>
      </c>
      <c r="AW188" s="13" t="s">
        <v>32</v>
      </c>
      <c r="AX188" s="13" t="s">
        <v>76</v>
      </c>
      <c r="AY188" s="235" t="s">
        <v>116</v>
      </c>
    </row>
    <row r="189" s="13" customFormat="1">
      <c r="A189" s="13"/>
      <c r="B189" s="224"/>
      <c r="C189" s="225"/>
      <c r="D189" s="226" t="s">
        <v>125</v>
      </c>
      <c r="E189" s="227" t="s">
        <v>1</v>
      </c>
      <c r="F189" s="228" t="s">
        <v>207</v>
      </c>
      <c r="G189" s="225"/>
      <c r="H189" s="229">
        <v>3.2000000000000002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125</v>
      </c>
      <c r="AU189" s="235" t="s">
        <v>83</v>
      </c>
      <c r="AV189" s="13" t="s">
        <v>83</v>
      </c>
      <c r="AW189" s="13" t="s">
        <v>32</v>
      </c>
      <c r="AX189" s="13" t="s">
        <v>76</v>
      </c>
      <c r="AY189" s="235" t="s">
        <v>116</v>
      </c>
    </row>
    <row r="190" s="13" customFormat="1">
      <c r="A190" s="13"/>
      <c r="B190" s="224"/>
      <c r="C190" s="225"/>
      <c r="D190" s="226" t="s">
        <v>125</v>
      </c>
      <c r="E190" s="227" t="s">
        <v>1</v>
      </c>
      <c r="F190" s="228" t="s">
        <v>208</v>
      </c>
      <c r="G190" s="225"/>
      <c r="H190" s="229">
        <v>2.3999999999999999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125</v>
      </c>
      <c r="AU190" s="235" t="s">
        <v>83</v>
      </c>
      <c r="AV190" s="13" t="s">
        <v>83</v>
      </c>
      <c r="AW190" s="13" t="s">
        <v>32</v>
      </c>
      <c r="AX190" s="13" t="s">
        <v>76</v>
      </c>
      <c r="AY190" s="235" t="s">
        <v>116</v>
      </c>
    </row>
    <row r="191" s="15" customFormat="1">
      <c r="A191" s="15"/>
      <c r="B191" s="257"/>
      <c r="C191" s="258"/>
      <c r="D191" s="226" t="s">
        <v>125</v>
      </c>
      <c r="E191" s="259" t="s">
        <v>1</v>
      </c>
      <c r="F191" s="260" t="s">
        <v>209</v>
      </c>
      <c r="G191" s="258"/>
      <c r="H191" s="261">
        <v>11.200000000000001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125</v>
      </c>
      <c r="AU191" s="267" t="s">
        <v>83</v>
      </c>
      <c r="AV191" s="15" t="s">
        <v>137</v>
      </c>
      <c r="AW191" s="15" t="s">
        <v>32</v>
      </c>
      <c r="AX191" s="15" t="s">
        <v>76</v>
      </c>
      <c r="AY191" s="267" t="s">
        <v>116</v>
      </c>
    </row>
    <row r="192" s="13" customFormat="1">
      <c r="A192" s="13"/>
      <c r="B192" s="224"/>
      <c r="C192" s="225"/>
      <c r="D192" s="226" t="s">
        <v>125</v>
      </c>
      <c r="E192" s="227" t="s">
        <v>1</v>
      </c>
      <c r="F192" s="228" t="s">
        <v>210</v>
      </c>
      <c r="G192" s="225"/>
      <c r="H192" s="229">
        <v>0.33600000000000002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125</v>
      </c>
      <c r="AU192" s="235" t="s">
        <v>83</v>
      </c>
      <c r="AV192" s="13" t="s">
        <v>83</v>
      </c>
      <c r="AW192" s="13" t="s">
        <v>32</v>
      </c>
      <c r="AX192" s="13" t="s">
        <v>76</v>
      </c>
      <c r="AY192" s="235" t="s">
        <v>116</v>
      </c>
    </row>
    <row r="193" s="15" customFormat="1">
      <c r="A193" s="15"/>
      <c r="B193" s="257"/>
      <c r="C193" s="258"/>
      <c r="D193" s="226" t="s">
        <v>125</v>
      </c>
      <c r="E193" s="259" t="s">
        <v>1</v>
      </c>
      <c r="F193" s="260" t="s">
        <v>209</v>
      </c>
      <c r="G193" s="258"/>
      <c r="H193" s="261">
        <v>0.33600000000000002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125</v>
      </c>
      <c r="AU193" s="267" t="s">
        <v>83</v>
      </c>
      <c r="AV193" s="15" t="s">
        <v>137</v>
      </c>
      <c r="AW193" s="15" t="s">
        <v>32</v>
      </c>
      <c r="AX193" s="15" t="s">
        <v>76</v>
      </c>
      <c r="AY193" s="267" t="s">
        <v>116</v>
      </c>
    </row>
    <row r="194" s="14" customFormat="1">
      <c r="A194" s="14"/>
      <c r="B194" s="236"/>
      <c r="C194" s="237"/>
      <c r="D194" s="226" t="s">
        <v>125</v>
      </c>
      <c r="E194" s="238" t="s">
        <v>1</v>
      </c>
      <c r="F194" s="239" t="s">
        <v>132</v>
      </c>
      <c r="G194" s="237"/>
      <c r="H194" s="240">
        <v>11.536000000000001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125</v>
      </c>
      <c r="AU194" s="246" t="s">
        <v>83</v>
      </c>
      <c r="AV194" s="14" t="s">
        <v>123</v>
      </c>
      <c r="AW194" s="14" t="s">
        <v>32</v>
      </c>
      <c r="AX194" s="14" t="s">
        <v>81</v>
      </c>
      <c r="AY194" s="246" t="s">
        <v>116</v>
      </c>
    </row>
    <row r="195" s="12" customFormat="1" ht="22.8" customHeight="1">
      <c r="A195" s="12"/>
      <c r="B195" s="195"/>
      <c r="C195" s="196"/>
      <c r="D195" s="197" t="s">
        <v>75</v>
      </c>
      <c r="E195" s="209" t="s">
        <v>168</v>
      </c>
      <c r="F195" s="209" t="s">
        <v>211</v>
      </c>
      <c r="G195" s="196"/>
      <c r="H195" s="196"/>
      <c r="I195" s="199"/>
      <c r="J195" s="210">
        <f>BK195</f>
        <v>0</v>
      </c>
      <c r="K195" s="196"/>
      <c r="L195" s="201"/>
      <c r="M195" s="202"/>
      <c r="N195" s="203"/>
      <c r="O195" s="203"/>
      <c r="P195" s="204">
        <f>SUM(P196:P197)</f>
        <v>0</v>
      </c>
      <c r="Q195" s="203"/>
      <c r="R195" s="204">
        <f>SUM(R196:R197)</f>
        <v>3.9704800000000002</v>
      </c>
      <c r="S195" s="203"/>
      <c r="T195" s="205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6" t="s">
        <v>81</v>
      </c>
      <c r="AT195" s="207" t="s">
        <v>75</v>
      </c>
      <c r="AU195" s="207" t="s">
        <v>81</v>
      </c>
      <c r="AY195" s="206" t="s">
        <v>116</v>
      </c>
      <c r="BK195" s="208">
        <f>SUM(BK196:BK197)</f>
        <v>0</v>
      </c>
    </row>
    <row r="196" s="2" customFormat="1" ht="24.15" customHeight="1">
      <c r="A196" s="38"/>
      <c r="B196" s="39"/>
      <c r="C196" s="211" t="s">
        <v>212</v>
      </c>
      <c r="D196" s="211" t="s">
        <v>118</v>
      </c>
      <c r="E196" s="212" t="s">
        <v>213</v>
      </c>
      <c r="F196" s="213" t="s">
        <v>214</v>
      </c>
      <c r="G196" s="214" t="s">
        <v>215</v>
      </c>
      <c r="H196" s="215">
        <v>5</v>
      </c>
      <c r="I196" s="216"/>
      <c r="J196" s="217">
        <f>ROUND(I196*H196,2)</f>
        <v>0</v>
      </c>
      <c r="K196" s="213" t="s">
        <v>122</v>
      </c>
      <c r="L196" s="44"/>
      <c r="M196" s="218" t="s">
        <v>1</v>
      </c>
      <c r="N196" s="219" t="s">
        <v>41</v>
      </c>
      <c r="O196" s="91"/>
      <c r="P196" s="220">
        <f>O196*H196</f>
        <v>0</v>
      </c>
      <c r="Q196" s="220">
        <v>0.42080000000000001</v>
      </c>
      <c r="R196" s="220">
        <f>Q196*H196</f>
        <v>2.1040000000000001</v>
      </c>
      <c r="S196" s="220">
        <v>0</v>
      </c>
      <c r="T196" s="22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2" t="s">
        <v>123</v>
      </c>
      <c r="AT196" s="222" t="s">
        <v>118</v>
      </c>
      <c r="AU196" s="222" t="s">
        <v>83</v>
      </c>
      <c r="AY196" s="17" t="s">
        <v>116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7" t="s">
        <v>81</v>
      </c>
      <c r="BK196" s="223">
        <f>ROUND(I196*H196,2)</f>
        <v>0</v>
      </c>
      <c r="BL196" s="17" t="s">
        <v>123</v>
      </c>
      <c r="BM196" s="222" t="s">
        <v>216</v>
      </c>
    </row>
    <row r="197" s="2" customFormat="1" ht="33" customHeight="1">
      <c r="A197" s="38"/>
      <c r="B197" s="39"/>
      <c r="C197" s="211" t="s">
        <v>8</v>
      </c>
      <c r="D197" s="211" t="s">
        <v>118</v>
      </c>
      <c r="E197" s="212" t="s">
        <v>217</v>
      </c>
      <c r="F197" s="213" t="s">
        <v>218</v>
      </c>
      <c r="G197" s="214" t="s">
        <v>215</v>
      </c>
      <c r="H197" s="215">
        <v>6</v>
      </c>
      <c r="I197" s="216"/>
      <c r="J197" s="217">
        <f>ROUND(I197*H197,2)</f>
        <v>0</v>
      </c>
      <c r="K197" s="213" t="s">
        <v>122</v>
      </c>
      <c r="L197" s="44"/>
      <c r="M197" s="218" t="s">
        <v>1</v>
      </c>
      <c r="N197" s="219" t="s">
        <v>41</v>
      </c>
      <c r="O197" s="91"/>
      <c r="P197" s="220">
        <f>O197*H197</f>
        <v>0</v>
      </c>
      <c r="Q197" s="220">
        <v>0.31108000000000002</v>
      </c>
      <c r="R197" s="220">
        <f>Q197*H197</f>
        <v>1.8664800000000001</v>
      </c>
      <c r="S197" s="220">
        <v>0</v>
      </c>
      <c r="T197" s="22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2" t="s">
        <v>123</v>
      </c>
      <c r="AT197" s="222" t="s">
        <v>118</v>
      </c>
      <c r="AU197" s="222" t="s">
        <v>83</v>
      </c>
      <c r="AY197" s="17" t="s">
        <v>116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7" t="s">
        <v>81</v>
      </c>
      <c r="BK197" s="223">
        <f>ROUND(I197*H197,2)</f>
        <v>0</v>
      </c>
      <c r="BL197" s="17" t="s">
        <v>123</v>
      </c>
      <c r="BM197" s="222" t="s">
        <v>219</v>
      </c>
    </row>
    <row r="198" s="12" customFormat="1" ht="22.8" customHeight="1">
      <c r="A198" s="12"/>
      <c r="B198" s="195"/>
      <c r="C198" s="196"/>
      <c r="D198" s="197" t="s">
        <v>75</v>
      </c>
      <c r="E198" s="209" t="s">
        <v>176</v>
      </c>
      <c r="F198" s="209" t="s">
        <v>220</v>
      </c>
      <c r="G198" s="196"/>
      <c r="H198" s="196"/>
      <c r="I198" s="199"/>
      <c r="J198" s="210">
        <f>BK198</f>
        <v>0</v>
      </c>
      <c r="K198" s="196"/>
      <c r="L198" s="201"/>
      <c r="M198" s="202"/>
      <c r="N198" s="203"/>
      <c r="O198" s="203"/>
      <c r="P198" s="204">
        <f>SUM(P199:P217)</f>
        <v>0</v>
      </c>
      <c r="Q198" s="203"/>
      <c r="R198" s="204">
        <f>SUM(R199:R217)</f>
        <v>21.766105999999997</v>
      </c>
      <c r="S198" s="203"/>
      <c r="T198" s="205">
        <f>SUM(T199:T217)</f>
        <v>4.6840000000000011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6" t="s">
        <v>81</v>
      </c>
      <c r="AT198" s="207" t="s">
        <v>75</v>
      </c>
      <c r="AU198" s="207" t="s">
        <v>81</v>
      </c>
      <c r="AY198" s="206" t="s">
        <v>116</v>
      </c>
      <c r="BK198" s="208">
        <f>SUM(BK199:BK217)</f>
        <v>0</v>
      </c>
    </row>
    <row r="199" s="2" customFormat="1" ht="24.15" customHeight="1">
      <c r="A199" s="38"/>
      <c r="B199" s="39"/>
      <c r="C199" s="211" t="s">
        <v>221</v>
      </c>
      <c r="D199" s="211" t="s">
        <v>118</v>
      </c>
      <c r="E199" s="212" t="s">
        <v>222</v>
      </c>
      <c r="F199" s="213" t="s">
        <v>223</v>
      </c>
      <c r="G199" s="214" t="s">
        <v>179</v>
      </c>
      <c r="H199" s="215">
        <v>124</v>
      </c>
      <c r="I199" s="216"/>
      <c r="J199" s="217">
        <f>ROUND(I199*H199,2)</f>
        <v>0</v>
      </c>
      <c r="K199" s="213" t="s">
        <v>122</v>
      </c>
      <c r="L199" s="44"/>
      <c r="M199" s="218" t="s">
        <v>1</v>
      </c>
      <c r="N199" s="219" t="s">
        <v>41</v>
      </c>
      <c r="O199" s="91"/>
      <c r="P199" s="220">
        <f>O199*H199</f>
        <v>0</v>
      </c>
      <c r="Q199" s="220">
        <v>0.00029999999999999997</v>
      </c>
      <c r="R199" s="220">
        <f>Q199*H199</f>
        <v>0.037199999999999997</v>
      </c>
      <c r="S199" s="220">
        <v>0</v>
      </c>
      <c r="T199" s="22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2" t="s">
        <v>123</v>
      </c>
      <c r="AT199" s="222" t="s">
        <v>118</v>
      </c>
      <c r="AU199" s="222" t="s">
        <v>83</v>
      </c>
      <c r="AY199" s="17" t="s">
        <v>116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7" t="s">
        <v>81</v>
      </c>
      <c r="BK199" s="223">
        <f>ROUND(I199*H199,2)</f>
        <v>0</v>
      </c>
      <c r="BL199" s="17" t="s">
        <v>123</v>
      </c>
      <c r="BM199" s="222" t="s">
        <v>224</v>
      </c>
    </row>
    <row r="200" s="2" customFormat="1" ht="24.15" customHeight="1">
      <c r="A200" s="38"/>
      <c r="B200" s="39"/>
      <c r="C200" s="211" t="s">
        <v>225</v>
      </c>
      <c r="D200" s="211" t="s">
        <v>118</v>
      </c>
      <c r="E200" s="212" t="s">
        <v>226</v>
      </c>
      <c r="F200" s="213" t="s">
        <v>227</v>
      </c>
      <c r="G200" s="214" t="s">
        <v>215</v>
      </c>
      <c r="H200" s="215">
        <v>3</v>
      </c>
      <c r="I200" s="216"/>
      <c r="J200" s="217">
        <f>ROUND(I200*H200,2)</f>
        <v>0</v>
      </c>
      <c r="K200" s="213" t="s">
        <v>122</v>
      </c>
      <c r="L200" s="44"/>
      <c r="M200" s="218" t="s">
        <v>1</v>
      </c>
      <c r="N200" s="219" t="s">
        <v>41</v>
      </c>
      <c r="O200" s="91"/>
      <c r="P200" s="220">
        <f>O200*H200</f>
        <v>0</v>
      </c>
      <c r="Q200" s="220">
        <v>0.00069999999999999999</v>
      </c>
      <c r="R200" s="220">
        <f>Q200*H200</f>
        <v>0.0020999999999999999</v>
      </c>
      <c r="S200" s="220">
        <v>0</v>
      </c>
      <c r="T200" s="22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2" t="s">
        <v>123</v>
      </c>
      <c r="AT200" s="222" t="s">
        <v>118</v>
      </c>
      <c r="AU200" s="222" t="s">
        <v>83</v>
      </c>
      <c r="AY200" s="17" t="s">
        <v>116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7" t="s">
        <v>81</v>
      </c>
      <c r="BK200" s="223">
        <f>ROUND(I200*H200,2)</f>
        <v>0</v>
      </c>
      <c r="BL200" s="17" t="s">
        <v>123</v>
      </c>
      <c r="BM200" s="222" t="s">
        <v>228</v>
      </c>
    </row>
    <row r="201" s="2" customFormat="1" ht="24.15" customHeight="1">
      <c r="A201" s="38"/>
      <c r="B201" s="39"/>
      <c r="C201" s="211" t="s">
        <v>181</v>
      </c>
      <c r="D201" s="211" t="s">
        <v>118</v>
      </c>
      <c r="E201" s="212" t="s">
        <v>229</v>
      </c>
      <c r="F201" s="213" t="s">
        <v>230</v>
      </c>
      <c r="G201" s="214" t="s">
        <v>215</v>
      </c>
      <c r="H201" s="215">
        <v>1</v>
      </c>
      <c r="I201" s="216"/>
      <c r="J201" s="217">
        <f>ROUND(I201*H201,2)</f>
        <v>0</v>
      </c>
      <c r="K201" s="213" t="s">
        <v>122</v>
      </c>
      <c r="L201" s="44"/>
      <c r="M201" s="218" t="s">
        <v>1</v>
      </c>
      <c r="N201" s="219" t="s">
        <v>41</v>
      </c>
      <c r="O201" s="91"/>
      <c r="P201" s="220">
        <f>O201*H201</f>
        <v>0</v>
      </c>
      <c r="Q201" s="220">
        <v>0.0010499999999999999</v>
      </c>
      <c r="R201" s="220">
        <f>Q201*H201</f>
        <v>0.0010499999999999999</v>
      </c>
      <c r="S201" s="220">
        <v>0</v>
      </c>
      <c r="T201" s="22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2" t="s">
        <v>123</v>
      </c>
      <c r="AT201" s="222" t="s">
        <v>118</v>
      </c>
      <c r="AU201" s="222" t="s">
        <v>83</v>
      </c>
      <c r="AY201" s="17" t="s">
        <v>116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7" t="s">
        <v>81</v>
      </c>
      <c r="BK201" s="223">
        <f>ROUND(I201*H201,2)</f>
        <v>0</v>
      </c>
      <c r="BL201" s="17" t="s">
        <v>123</v>
      </c>
      <c r="BM201" s="222" t="s">
        <v>231</v>
      </c>
    </row>
    <row r="202" s="2" customFormat="1" ht="24.15" customHeight="1">
      <c r="A202" s="38"/>
      <c r="B202" s="39"/>
      <c r="C202" s="211" t="s">
        <v>232</v>
      </c>
      <c r="D202" s="211" t="s">
        <v>118</v>
      </c>
      <c r="E202" s="212" t="s">
        <v>233</v>
      </c>
      <c r="F202" s="213" t="s">
        <v>234</v>
      </c>
      <c r="G202" s="214" t="s">
        <v>215</v>
      </c>
      <c r="H202" s="215">
        <v>5</v>
      </c>
      <c r="I202" s="216"/>
      <c r="J202" s="217">
        <f>ROUND(I202*H202,2)</f>
        <v>0</v>
      </c>
      <c r="K202" s="213" t="s">
        <v>122</v>
      </c>
      <c r="L202" s="44"/>
      <c r="M202" s="218" t="s">
        <v>1</v>
      </c>
      <c r="N202" s="219" t="s">
        <v>41</v>
      </c>
      <c r="O202" s="91"/>
      <c r="P202" s="220">
        <f>O202*H202</f>
        <v>0</v>
      </c>
      <c r="Q202" s="220">
        <v>0.11241</v>
      </c>
      <c r="R202" s="220">
        <f>Q202*H202</f>
        <v>0.56204999999999994</v>
      </c>
      <c r="S202" s="220">
        <v>0</v>
      </c>
      <c r="T202" s="221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2" t="s">
        <v>123</v>
      </c>
      <c r="AT202" s="222" t="s">
        <v>118</v>
      </c>
      <c r="AU202" s="222" t="s">
        <v>83</v>
      </c>
      <c r="AY202" s="17" t="s">
        <v>116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7" t="s">
        <v>81</v>
      </c>
      <c r="BK202" s="223">
        <f>ROUND(I202*H202,2)</f>
        <v>0</v>
      </c>
      <c r="BL202" s="17" t="s">
        <v>123</v>
      </c>
      <c r="BM202" s="222" t="s">
        <v>235</v>
      </c>
    </row>
    <row r="203" s="2" customFormat="1" ht="33" customHeight="1">
      <c r="A203" s="38"/>
      <c r="B203" s="39"/>
      <c r="C203" s="211" t="s">
        <v>236</v>
      </c>
      <c r="D203" s="211" t="s">
        <v>118</v>
      </c>
      <c r="E203" s="212" t="s">
        <v>237</v>
      </c>
      <c r="F203" s="213" t="s">
        <v>238</v>
      </c>
      <c r="G203" s="214" t="s">
        <v>179</v>
      </c>
      <c r="H203" s="215">
        <v>6</v>
      </c>
      <c r="I203" s="216"/>
      <c r="J203" s="217">
        <f>ROUND(I203*H203,2)</f>
        <v>0</v>
      </c>
      <c r="K203" s="213" t="s">
        <v>122</v>
      </c>
      <c r="L203" s="44"/>
      <c r="M203" s="218" t="s">
        <v>1</v>
      </c>
      <c r="N203" s="219" t="s">
        <v>41</v>
      </c>
      <c r="O203" s="91"/>
      <c r="P203" s="220">
        <f>O203*H203</f>
        <v>0</v>
      </c>
      <c r="Q203" s="220">
        <v>0.15540000000000001</v>
      </c>
      <c r="R203" s="220">
        <f>Q203*H203</f>
        <v>0.93240000000000012</v>
      </c>
      <c r="S203" s="220">
        <v>0</v>
      </c>
      <c r="T203" s="22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2" t="s">
        <v>123</v>
      </c>
      <c r="AT203" s="222" t="s">
        <v>118</v>
      </c>
      <c r="AU203" s="222" t="s">
        <v>83</v>
      </c>
      <c r="AY203" s="17" t="s">
        <v>116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7" t="s">
        <v>81</v>
      </c>
      <c r="BK203" s="223">
        <f>ROUND(I203*H203,2)</f>
        <v>0</v>
      </c>
      <c r="BL203" s="17" t="s">
        <v>123</v>
      </c>
      <c r="BM203" s="222" t="s">
        <v>239</v>
      </c>
    </row>
    <row r="204" s="13" customFormat="1">
      <c r="A204" s="13"/>
      <c r="B204" s="224"/>
      <c r="C204" s="225"/>
      <c r="D204" s="226" t="s">
        <v>125</v>
      </c>
      <c r="E204" s="227" t="s">
        <v>1</v>
      </c>
      <c r="F204" s="228" t="s">
        <v>182</v>
      </c>
      <c r="G204" s="225"/>
      <c r="H204" s="229">
        <v>6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125</v>
      </c>
      <c r="AU204" s="235" t="s">
        <v>83</v>
      </c>
      <c r="AV204" s="13" t="s">
        <v>83</v>
      </c>
      <c r="AW204" s="13" t="s">
        <v>32</v>
      </c>
      <c r="AX204" s="13" t="s">
        <v>81</v>
      </c>
      <c r="AY204" s="235" t="s">
        <v>116</v>
      </c>
    </row>
    <row r="205" s="2" customFormat="1" ht="16.5" customHeight="1">
      <c r="A205" s="38"/>
      <c r="B205" s="39"/>
      <c r="C205" s="247" t="s">
        <v>7</v>
      </c>
      <c r="D205" s="247" t="s">
        <v>195</v>
      </c>
      <c r="E205" s="248" t="s">
        <v>240</v>
      </c>
      <c r="F205" s="249" t="s">
        <v>241</v>
      </c>
      <c r="G205" s="250" t="s">
        <v>179</v>
      </c>
      <c r="H205" s="251">
        <v>6</v>
      </c>
      <c r="I205" s="252"/>
      <c r="J205" s="253">
        <f>ROUND(I205*H205,2)</f>
        <v>0</v>
      </c>
      <c r="K205" s="249" t="s">
        <v>122</v>
      </c>
      <c r="L205" s="254"/>
      <c r="M205" s="255" t="s">
        <v>1</v>
      </c>
      <c r="N205" s="256" t="s">
        <v>41</v>
      </c>
      <c r="O205" s="91"/>
      <c r="P205" s="220">
        <f>O205*H205</f>
        <v>0</v>
      </c>
      <c r="Q205" s="220">
        <v>0.080000000000000002</v>
      </c>
      <c r="R205" s="220">
        <f>Q205*H205</f>
        <v>0.47999999999999998</v>
      </c>
      <c r="S205" s="220">
        <v>0</v>
      </c>
      <c r="T205" s="22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2" t="s">
        <v>168</v>
      </c>
      <c r="AT205" s="222" t="s">
        <v>195</v>
      </c>
      <c r="AU205" s="222" t="s">
        <v>83</v>
      </c>
      <c r="AY205" s="17" t="s">
        <v>116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7" t="s">
        <v>81</v>
      </c>
      <c r="BK205" s="223">
        <f>ROUND(I205*H205,2)</f>
        <v>0</v>
      </c>
      <c r="BL205" s="17" t="s">
        <v>123</v>
      </c>
      <c r="BM205" s="222" t="s">
        <v>242</v>
      </c>
    </row>
    <row r="206" s="2" customFormat="1" ht="33" customHeight="1">
      <c r="A206" s="38"/>
      <c r="B206" s="39"/>
      <c r="C206" s="211" t="s">
        <v>243</v>
      </c>
      <c r="D206" s="211" t="s">
        <v>118</v>
      </c>
      <c r="E206" s="212" t="s">
        <v>244</v>
      </c>
      <c r="F206" s="213" t="s">
        <v>245</v>
      </c>
      <c r="G206" s="214" t="s">
        <v>179</v>
      </c>
      <c r="H206" s="215">
        <v>59</v>
      </c>
      <c r="I206" s="216"/>
      <c r="J206" s="217">
        <f>ROUND(I206*H206,2)</f>
        <v>0</v>
      </c>
      <c r="K206" s="213" t="s">
        <v>122</v>
      </c>
      <c r="L206" s="44"/>
      <c r="M206" s="218" t="s">
        <v>1</v>
      </c>
      <c r="N206" s="219" t="s">
        <v>41</v>
      </c>
      <c r="O206" s="91"/>
      <c r="P206" s="220">
        <f>O206*H206</f>
        <v>0</v>
      </c>
      <c r="Q206" s="220">
        <v>0.1295</v>
      </c>
      <c r="R206" s="220">
        <f>Q206*H206</f>
        <v>7.6405000000000003</v>
      </c>
      <c r="S206" s="220">
        <v>0</v>
      </c>
      <c r="T206" s="22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2" t="s">
        <v>123</v>
      </c>
      <c r="AT206" s="222" t="s">
        <v>118</v>
      </c>
      <c r="AU206" s="222" t="s">
        <v>83</v>
      </c>
      <c r="AY206" s="17" t="s">
        <v>116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7" t="s">
        <v>81</v>
      </c>
      <c r="BK206" s="223">
        <f>ROUND(I206*H206,2)</f>
        <v>0</v>
      </c>
      <c r="BL206" s="17" t="s">
        <v>123</v>
      </c>
      <c r="BM206" s="222" t="s">
        <v>246</v>
      </c>
    </row>
    <row r="207" s="13" customFormat="1">
      <c r="A207" s="13"/>
      <c r="B207" s="224"/>
      <c r="C207" s="225"/>
      <c r="D207" s="226" t="s">
        <v>125</v>
      </c>
      <c r="E207" s="227" t="s">
        <v>1</v>
      </c>
      <c r="F207" s="228" t="s">
        <v>181</v>
      </c>
      <c r="G207" s="225"/>
      <c r="H207" s="229">
        <v>18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125</v>
      </c>
      <c r="AU207" s="235" t="s">
        <v>83</v>
      </c>
      <c r="AV207" s="13" t="s">
        <v>83</v>
      </c>
      <c r="AW207" s="13" t="s">
        <v>32</v>
      </c>
      <c r="AX207" s="13" t="s">
        <v>76</v>
      </c>
      <c r="AY207" s="235" t="s">
        <v>116</v>
      </c>
    </row>
    <row r="208" s="13" customFormat="1">
      <c r="A208" s="13"/>
      <c r="B208" s="224"/>
      <c r="C208" s="225"/>
      <c r="D208" s="226" t="s">
        <v>125</v>
      </c>
      <c r="E208" s="227" t="s">
        <v>1</v>
      </c>
      <c r="F208" s="228" t="s">
        <v>183</v>
      </c>
      <c r="G208" s="225"/>
      <c r="H208" s="229">
        <v>41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125</v>
      </c>
      <c r="AU208" s="235" t="s">
        <v>83</v>
      </c>
      <c r="AV208" s="13" t="s">
        <v>83</v>
      </c>
      <c r="AW208" s="13" t="s">
        <v>32</v>
      </c>
      <c r="AX208" s="13" t="s">
        <v>76</v>
      </c>
      <c r="AY208" s="235" t="s">
        <v>116</v>
      </c>
    </row>
    <row r="209" s="14" customFormat="1">
      <c r="A209" s="14"/>
      <c r="B209" s="236"/>
      <c r="C209" s="237"/>
      <c r="D209" s="226" t="s">
        <v>125</v>
      </c>
      <c r="E209" s="238" t="s">
        <v>1</v>
      </c>
      <c r="F209" s="239" t="s">
        <v>132</v>
      </c>
      <c r="G209" s="237"/>
      <c r="H209" s="240">
        <v>59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125</v>
      </c>
      <c r="AU209" s="246" t="s">
        <v>83</v>
      </c>
      <c r="AV209" s="14" t="s">
        <v>123</v>
      </c>
      <c r="AW209" s="14" t="s">
        <v>32</v>
      </c>
      <c r="AX209" s="14" t="s">
        <v>81</v>
      </c>
      <c r="AY209" s="246" t="s">
        <v>116</v>
      </c>
    </row>
    <row r="210" s="2" customFormat="1" ht="16.5" customHeight="1">
      <c r="A210" s="38"/>
      <c r="B210" s="39"/>
      <c r="C210" s="247" t="s">
        <v>247</v>
      </c>
      <c r="D210" s="247" t="s">
        <v>195</v>
      </c>
      <c r="E210" s="248" t="s">
        <v>248</v>
      </c>
      <c r="F210" s="249" t="s">
        <v>249</v>
      </c>
      <c r="G210" s="250" t="s">
        <v>179</v>
      </c>
      <c r="H210" s="251">
        <v>59</v>
      </c>
      <c r="I210" s="252"/>
      <c r="J210" s="253">
        <f>ROUND(I210*H210,2)</f>
        <v>0</v>
      </c>
      <c r="K210" s="249" t="s">
        <v>122</v>
      </c>
      <c r="L210" s="254"/>
      <c r="M210" s="255" t="s">
        <v>1</v>
      </c>
      <c r="N210" s="256" t="s">
        <v>41</v>
      </c>
      <c r="O210" s="91"/>
      <c r="P210" s="220">
        <f>O210*H210</f>
        <v>0</v>
      </c>
      <c r="Q210" s="220">
        <v>0.056120000000000003</v>
      </c>
      <c r="R210" s="220">
        <f>Q210*H210</f>
        <v>3.31108</v>
      </c>
      <c r="S210" s="220">
        <v>0</v>
      </c>
      <c r="T210" s="22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2" t="s">
        <v>168</v>
      </c>
      <c r="AT210" s="222" t="s">
        <v>195</v>
      </c>
      <c r="AU210" s="222" t="s">
        <v>83</v>
      </c>
      <c r="AY210" s="17" t="s">
        <v>116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7" t="s">
        <v>81</v>
      </c>
      <c r="BK210" s="223">
        <f>ROUND(I210*H210,2)</f>
        <v>0</v>
      </c>
      <c r="BL210" s="17" t="s">
        <v>123</v>
      </c>
      <c r="BM210" s="222" t="s">
        <v>250</v>
      </c>
    </row>
    <row r="211" s="2" customFormat="1" ht="24.15" customHeight="1">
      <c r="A211" s="38"/>
      <c r="B211" s="39"/>
      <c r="C211" s="211" t="s">
        <v>251</v>
      </c>
      <c r="D211" s="211" t="s">
        <v>118</v>
      </c>
      <c r="E211" s="212" t="s">
        <v>252</v>
      </c>
      <c r="F211" s="213" t="s">
        <v>253</v>
      </c>
      <c r="G211" s="214" t="s">
        <v>254</v>
      </c>
      <c r="H211" s="215">
        <v>3.8999999999999999</v>
      </c>
      <c r="I211" s="216"/>
      <c r="J211" s="217">
        <f>ROUND(I211*H211,2)</f>
        <v>0</v>
      </c>
      <c r="K211" s="213" t="s">
        <v>122</v>
      </c>
      <c r="L211" s="44"/>
      <c r="M211" s="218" t="s">
        <v>1</v>
      </c>
      <c r="N211" s="219" t="s">
        <v>41</v>
      </c>
      <c r="O211" s="91"/>
      <c r="P211" s="220">
        <f>O211*H211</f>
        <v>0</v>
      </c>
      <c r="Q211" s="220">
        <v>2.2563399999999998</v>
      </c>
      <c r="R211" s="220">
        <f>Q211*H211</f>
        <v>8.7997259999999997</v>
      </c>
      <c r="S211" s="220">
        <v>0</v>
      </c>
      <c r="T211" s="22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2" t="s">
        <v>123</v>
      </c>
      <c r="AT211" s="222" t="s">
        <v>118</v>
      </c>
      <c r="AU211" s="222" t="s">
        <v>83</v>
      </c>
      <c r="AY211" s="17" t="s">
        <v>116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7" t="s">
        <v>81</v>
      </c>
      <c r="BK211" s="223">
        <f>ROUND(I211*H211,2)</f>
        <v>0</v>
      </c>
      <c r="BL211" s="17" t="s">
        <v>123</v>
      </c>
      <c r="BM211" s="222" t="s">
        <v>255</v>
      </c>
    </row>
    <row r="212" s="13" customFormat="1">
      <c r="A212" s="13"/>
      <c r="B212" s="224"/>
      <c r="C212" s="225"/>
      <c r="D212" s="226" t="s">
        <v>125</v>
      </c>
      <c r="E212" s="227" t="s">
        <v>1</v>
      </c>
      <c r="F212" s="228" t="s">
        <v>256</v>
      </c>
      <c r="G212" s="225"/>
      <c r="H212" s="229">
        <v>0.35999999999999999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125</v>
      </c>
      <c r="AU212" s="235" t="s">
        <v>83</v>
      </c>
      <c r="AV212" s="13" t="s">
        <v>83</v>
      </c>
      <c r="AW212" s="13" t="s">
        <v>32</v>
      </c>
      <c r="AX212" s="13" t="s">
        <v>76</v>
      </c>
      <c r="AY212" s="235" t="s">
        <v>116</v>
      </c>
    </row>
    <row r="213" s="13" customFormat="1">
      <c r="A213" s="13"/>
      <c r="B213" s="224"/>
      <c r="C213" s="225"/>
      <c r="D213" s="226" t="s">
        <v>125</v>
      </c>
      <c r="E213" s="227" t="s">
        <v>1</v>
      </c>
      <c r="F213" s="228" t="s">
        <v>257</v>
      </c>
      <c r="G213" s="225"/>
      <c r="H213" s="229">
        <v>3.54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125</v>
      </c>
      <c r="AU213" s="235" t="s">
        <v>83</v>
      </c>
      <c r="AV213" s="13" t="s">
        <v>83</v>
      </c>
      <c r="AW213" s="13" t="s">
        <v>32</v>
      </c>
      <c r="AX213" s="13" t="s">
        <v>76</v>
      </c>
      <c r="AY213" s="235" t="s">
        <v>116</v>
      </c>
    </row>
    <row r="214" s="14" customFormat="1">
      <c r="A214" s="14"/>
      <c r="B214" s="236"/>
      <c r="C214" s="237"/>
      <c r="D214" s="226" t="s">
        <v>125</v>
      </c>
      <c r="E214" s="238" t="s">
        <v>1</v>
      </c>
      <c r="F214" s="239" t="s">
        <v>132</v>
      </c>
      <c r="G214" s="237"/>
      <c r="H214" s="240">
        <v>3.8999999999999999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125</v>
      </c>
      <c r="AU214" s="246" t="s">
        <v>83</v>
      </c>
      <c r="AV214" s="14" t="s">
        <v>123</v>
      </c>
      <c r="AW214" s="14" t="s">
        <v>32</v>
      </c>
      <c r="AX214" s="14" t="s">
        <v>81</v>
      </c>
      <c r="AY214" s="246" t="s">
        <v>116</v>
      </c>
    </row>
    <row r="215" s="2" customFormat="1" ht="24.15" customHeight="1">
      <c r="A215" s="38"/>
      <c r="B215" s="39"/>
      <c r="C215" s="211" t="s">
        <v>258</v>
      </c>
      <c r="D215" s="211" t="s">
        <v>118</v>
      </c>
      <c r="E215" s="212" t="s">
        <v>259</v>
      </c>
      <c r="F215" s="213" t="s">
        <v>260</v>
      </c>
      <c r="G215" s="214" t="s">
        <v>179</v>
      </c>
      <c r="H215" s="215">
        <v>124</v>
      </c>
      <c r="I215" s="216"/>
      <c r="J215" s="217">
        <f>ROUND(I215*H215,2)</f>
        <v>0</v>
      </c>
      <c r="K215" s="213" t="s">
        <v>122</v>
      </c>
      <c r="L215" s="44"/>
      <c r="M215" s="218" t="s">
        <v>1</v>
      </c>
      <c r="N215" s="219" t="s">
        <v>41</v>
      </c>
      <c r="O215" s="91"/>
      <c r="P215" s="220">
        <f>O215*H215</f>
        <v>0</v>
      </c>
      <c r="Q215" s="220">
        <v>0</v>
      </c>
      <c r="R215" s="220">
        <f>Q215*H215</f>
        <v>0</v>
      </c>
      <c r="S215" s="220">
        <v>0.035000000000000003</v>
      </c>
      <c r="T215" s="221">
        <f>S215*H215</f>
        <v>4.3400000000000007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2" t="s">
        <v>123</v>
      </c>
      <c r="AT215" s="222" t="s">
        <v>118</v>
      </c>
      <c r="AU215" s="222" t="s">
        <v>83</v>
      </c>
      <c r="AY215" s="17" t="s">
        <v>116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7" t="s">
        <v>81</v>
      </c>
      <c r="BK215" s="223">
        <f>ROUND(I215*H215,2)</f>
        <v>0</v>
      </c>
      <c r="BL215" s="17" t="s">
        <v>123</v>
      </c>
      <c r="BM215" s="222" t="s">
        <v>261</v>
      </c>
    </row>
    <row r="216" s="2" customFormat="1" ht="24.15" customHeight="1">
      <c r="A216" s="38"/>
      <c r="B216" s="39"/>
      <c r="C216" s="211" t="s">
        <v>262</v>
      </c>
      <c r="D216" s="211" t="s">
        <v>118</v>
      </c>
      <c r="E216" s="212" t="s">
        <v>263</v>
      </c>
      <c r="F216" s="213" t="s">
        <v>264</v>
      </c>
      <c r="G216" s="214" t="s">
        <v>215</v>
      </c>
      <c r="H216" s="215">
        <v>4</v>
      </c>
      <c r="I216" s="216"/>
      <c r="J216" s="217">
        <f>ROUND(I216*H216,2)</f>
        <v>0</v>
      </c>
      <c r="K216" s="213" t="s">
        <v>122</v>
      </c>
      <c r="L216" s="44"/>
      <c r="M216" s="218" t="s">
        <v>1</v>
      </c>
      <c r="N216" s="219" t="s">
        <v>41</v>
      </c>
      <c r="O216" s="91"/>
      <c r="P216" s="220">
        <f>O216*H216</f>
        <v>0</v>
      </c>
      <c r="Q216" s="220">
        <v>0</v>
      </c>
      <c r="R216" s="220">
        <f>Q216*H216</f>
        <v>0</v>
      </c>
      <c r="S216" s="220">
        <v>0.082000000000000003</v>
      </c>
      <c r="T216" s="221">
        <f>S216*H216</f>
        <v>0.32800000000000001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2" t="s">
        <v>123</v>
      </c>
      <c r="AT216" s="222" t="s">
        <v>118</v>
      </c>
      <c r="AU216" s="222" t="s">
        <v>83</v>
      </c>
      <c r="AY216" s="17" t="s">
        <v>116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7" t="s">
        <v>81</v>
      </c>
      <c r="BK216" s="223">
        <f>ROUND(I216*H216,2)</f>
        <v>0</v>
      </c>
      <c r="BL216" s="17" t="s">
        <v>123</v>
      </c>
      <c r="BM216" s="222" t="s">
        <v>265</v>
      </c>
    </row>
    <row r="217" s="2" customFormat="1" ht="24.15" customHeight="1">
      <c r="A217" s="38"/>
      <c r="B217" s="39"/>
      <c r="C217" s="211" t="s">
        <v>266</v>
      </c>
      <c r="D217" s="211" t="s">
        <v>118</v>
      </c>
      <c r="E217" s="212" t="s">
        <v>267</v>
      </c>
      <c r="F217" s="213" t="s">
        <v>268</v>
      </c>
      <c r="G217" s="214" t="s">
        <v>215</v>
      </c>
      <c r="H217" s="215">
        <v>4</v>
      </c>
      <c r="I217" s="216"/>
      <c r="J217" s="217">
        <f>ROUND(I217*H217,2)</f>
        <v>0</v>
      </c>
      <c r="K217" s="213" t="s">
        <v>122</v>
      </c>
      <c r="L217" s="44"/>
      <c r="M217" s="218" t="s">
        <v>1</v>
      </c>
      <c r="N217" s="219" t="s">
        <v>41</v>
      </c>
      <c r="O217" s="91"/>
      <c r="P217" s="220">
        <f>O217*H217</f>
        <v>0</v>
      </c>
      <c r="Q217" s="220">
        <v>0</v>
      </c>
      <c r="R217" s="220">
        <f>Q217*H217</f>
        <v>0</v>
      </c>
      <c r="S217" s="220">
        <v>0.0040000000000000001</v>
      </c>
      <c r="T217" s="221">
        <f>S217*H217</f>
        <v>0.016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2" t="s">
        <v>123</v>
      </c>
      <c r="AT217" s="222" t="s">
        <v>118</v>
      </c>
      <c r="AU217" s="222" t="s">
        <v>83</v>
      </c>
      <c r="AY217" s="17" t="s">
        <v>116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7" t="s">
        <v>81</v>
      </c>
      <c r="BK217" s="223">
        <f>ROUND(I217*H217,2)</f>
        <v>0</v>
      </c>
      <c r="BL217" s="17" t="s">
        <v>123</v>
      </c>
      <c r="BM217" s="222" t="s">
        <v>269</v>
      </c>
    </row>
    <row r="218" s="12" customFormat="1" ht="22.8" customHeight="1">
      <c r="A218" s="12"/>
      <c r="B218" s="195"/>
      <c r="C218" s="196"/>
      <c r="D218" s="197" t="s">
        <v>75</v>
      </c>
      <c r="E218" s="209" t="s">
        <v>270</v>
      </c>
      <c r="F218" s="209" t="s">
        <v>271</v>
      </c>
      <c r="G218" s="196"/>
      <c r="H218" s="196"/>
      <c r="I218" s="199"/>
      <c r="J218" s="210">
        <f>BK218</f>
        <v>0</v>
      </c>
      <c r="K218" s="196"/>
      <c r="L218" s="201"/>
      <c r="M218" s="202"/>
      <c r="N218" s="203"/>
      <c r="O218" s="203"/>
      <c r="P218" s="204">
        <f>SUM(P219:P239)</f>
        <v>0</v>
      </c>
      <c r="Q218" s="203"/>
      <c r="R218" s="204">
        <f>SUM(R219:R239)</f>
        <v>0</v>
      </c>
      <c r="S218" s="203"/>
      <c r="T218" s="205">
        <f>SUM(T219:T239)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6" t="s">
        <v>81</v>
      </c>
      <c r="AT218" s="207" t="s">
        <v>75</v>
      </c>
      <c r="AU218" s="207" t="s">
        <v>81</v>
      </c>
      <c r="AY218" s="206" t="s">
        <v>116</v>
      </c>
      <c r="BK218" s="208">
        <f>SUM(BK219:BK239)</f>
        <v>0</v>
      </c>
    </row>
    <row r="219" s="2" customFormat="1" ht="24.15" customHeight="1">
      <c r="A219" s="38"/>
      <c r="B219" s="39"/>
      <c r="C219" s="211" t="s">
        <v>272</v>
      </c>
      <c r="D219" s="211" t="s">
        <v>118</v>
      </c>
      <c r="E219" s="212" t="s">
        <v>273</v>
      </c>
      <c r="F219" s="213" t="s">
        <v>274</v>
      </c>
      <c r="G219" s="214" t="s">
        <v>275</v>
      </c>
      <c r="H219" s="215">
        <v>4.3399999999999999</v>
      </c>
      <c r="I219" s="216"/>
      <c r="J219" s="217">
        <f>ROUND(I219*H219,2)</f>
        <v>0</v>
      </c>
      <c r="K219" s="213" t="s">
        <v>122</v>
      </c>
      <c r="L219" s="44"/>
      <c r="M219" s="218" t="s">
        <v>1</v>
      </c>
      <c r="N219" s="219" t="s">
        <v>41</v>
      </c>
      <c r="O219" s="91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2" t="s">
        <v>123</v>
      </c>
      <c r="AT219" s="222" t="s">
        <v>118</v>
      </c>
      <c r="AU219" s="222" t="s">
        <v>83</v>
      </c>
      <c r="AY219" s="17" t="s">
        <v>116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7" t="s">
        <v>81</v>
      </c>
      <c r="BK219" s="223">
        <f>ROUND(I219*H219,2)</f>
        <v>0</v>
      </c>
      <c r="BL219" s="17" t="s">
        <v>123</v>
      </c>
      <c r="BM219" s="222" t="s">
        <v>276</v>
      </c>
    </row>
    <row r="220" s="2" customFormat="1" ht="21.75" customHeight="1">
      <c r="A220" s="38"/>
      <c r="B220" s="39"/>
      <c r="C220" s="211" t="s">
        <v>277</v>
      </c>
      <c r="D220" s="211" t="s">
        <v>118</v>
      </c>
      <c r="E220" s="212" t="s">
        <v>278</v>
      </c>
      <c r="F220" s="213" t="s">
        <v>279</v>
      </c>
      <c r="G220" s="214" t="s">
        <v>275</v>
      </c>
      <c r="H220" s="215">
        <v>283.74799999999999</v>
      </c>
      <c r="I220" s="216"/>
      <c r="J220" s="217">
        <f>ROUND(I220*H220,2)</f>
        <v>0</v>
      </c>
      <c r="K220" s="213" t="s">
        <v>122</v>
      </c>
      <c r="L220" s="44"/>
      <c r="M220" s="218" t="s">
        <v>1</v>
      </c>
      <c r="N220" s="219" t="s">
        <v>41</v>
      </c>
      <c r="O220" s="91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2" t="s">
        <v>123</v>
      </c>
      <c r="AT220" s="222" t="s">
        <v>118</v>
      </c>
      <c r="AU220" s="222" t="s">
        <v>83</v>
      </c>
      <c r="AY220" s="17" t="s">
        <v>116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7" t="s">
        <v>81</v>
      </c>
      <c r="BK220" s="223">
        <f>ROUND(I220*H220,2)</f>
        <v>0</v>
      </c>
      <c r="BL220" s="17" t="s">
        <v>123</v>
      </c>
      <c r="BM220" s="222" t="s">
        <v>280</v>
      </c>
    </row>
    <row r="221" s="13" customFormat="1">
      <c r="A221" s="13"/>
      <c r="B221" s="224"/>
      <c r="C221" s="225"/>
      <c r="D221" s="226" t="s">
        <v>125</v>
      </c>
      <c r="E221" s="227" t="s">
        <v>1</v>
      </c>
      <c r="F221" s="228" t="s">
        <v>281</v>
      </c>
      <c r="G221" s="225"/>
      <c r="H221" s="229">
        <v>454.041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125</v>
      </c>
      <c r="AU221" s="235" t="s">
        <v>83</v>
      </c>
      <c r="AV221" s="13" t="s">
        <v>83</v>
      </c>
      <c r="AW221" s="13" t="s">
        <v>32</v>
      </c>
      <c r="AX221" s="13" t="s">
        <v>76</v>
      </c>
      <c r="AY221" s="235" t="s">
        <v>116</v>
      </c>
    </row>
    <row r="222" s="13" customFormat="1">
      <c r="A222" s="13"/>
      <c r="B222" s="224"/>
      <c r="C222" s="225"/>
      <c r="D222" s="226" t="s">
        <v>125</v>
      </c>
      <c r="E222" s="227" t="s">
        <v>1</v>
      </c>
      <c r="F222" s="228" t="s">
        <v>282</v>
      </c>
      <c r="G222" s="225"/>
      <c r="H222" s="229">
        <v>-170.29300000000001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125</v>
      </c>
      <c r="AU222" s="235" t="s">
        <v>83</v>
      </c>
      <c r="AV222" s="13" t="s">
        <v>83</v>
      </c>
      <c r="AW222" s="13" t="s">
        <v>32</v>
      </c>
      <c r="AX222" s="13" t="s">
        <v>76</v>
      </c>
      <c r="AY222" s="235" t="s">
        <v>116</v>
      </c>
    </row>
    <row r="223" s="14" customFormat="1">
      <c r="A223" s="14"/>
      <c r="B223" s="236"/>
      <c r="C223" s="237"/>
      <c r="D223" s="226" t="s">
        <v>125</v>
      </c>
      <c r="E223" s="238" t="s">
        <v>1</v>
      </c>
      <c r="F223" s="239" t="s">
        <v>132</v>
      </c>
      <c r="G223" s="237"/>
      <c r="H223" s="240">
        <v>283.74799999999999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125</v>
      </c>
      <c r="AU223" s="246" t="s">
        <v>83</v>
      </c>
      <c r="AV223" s="14" t="s">
        <v>123</v>
      </c>
      <c r="AW223" s="14" t="s">
        <v>32</v>
      </c>
      <c r="AX223" s="14" t="s">
        <v>81</v>
      </c>
      <c r="AY223" s="246" t="s">
        <v>116</v>
      </c>
    </row>
    <row r="224" s="2" customFormat="1" ht="24.15" customHeight="1">
      <c r="A224" s="38"/>
      <c r="B224" s="39"/>
      <c r="C224" s="211" t="s">
        <v>283</v>
      </c>
      <c r="D224" s="211" t="s">
        <v>118</v>
      </c>
      <c r="E224" s="212" t="s">
        <v>284</v>
      </c>
      <c r="F224" s="213" t="s">
        <v>285</v>
      </c>
      <c r="G224" s="214" t="s">
        <v>275</v>
      </c>
      <c r="H224" s="215">
        <v>1702.4880000000001</v>
      </c>
      <c r="I224" s="216"/>
      <c r="J224" s="217">
        <f>ROUND(I224*H224,2)</f>
        <v>0</v>
      </c>
      <c r="K224" s="213" t="s">
        <v>122</v>
      </c>
      <c r="L224" s="44"/>
      <c r="M224" s="218" t="s">
        <v>1</v>
      </c>
      <c r="N224" s="219" t="s">
        <v>41</v>
      </c>
      <c r="O224" s="91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2" t="s">
        <v>123</v>
      </c>
      <c r="AT224" s="222" t="s">
        <v>118</v>
      </c>
      <c r="AU224" s="222" t="s">
        <v>83</v>
      </c>
      <c r="AY224" s="17" t="s">
        <v>116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7" t="s">
        <v>81</v>
      </c>
      <c r="BK224" s="223">
        <f>ROUND(I224*H224,2)</f>
        <v>0</v>
      </c>
      <c r="BL224" s="17" t="s">
        <v>123</v>
      </c>
      <c r="BM224" s="222" t="s">
        <v>286</v>
      </c>
    </row>
    <row r="225" s="13" customFormat="1">
      <c r="A225" s="13"/>
      <c r="B225" s="224"/>
      <c r="C225" s="225"/>
      <c r="D225" s="226" t="s">
        <v>125</v>
      </c>
      <c r="E225" s="227" t="s">
        <v>1</v>
      </c>
      <c r="F225" s="228" t="s">
        <v>287</v>
      </c>
      <c r="G225" s="225"/>
      <c r="H225" s="229">
        <v>1702.4880000000001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125</v>
      </c>
      <c r="AU225" s="235" t="s">
        <v>83</v>
      </c>
      <c r="AV225" s="13" t="s">
        <v>83</v>
      </c>
      <c r="AW225" s="13" t="s">
        <v>32</v>
      </c>
      <c r="AX225" s="13" t="s">
        <v>81</v>
      </c>
      <c r="AY225" s="235" t="s">
        <v>116</v>
      </c>
    </row>
    <row r="226" s="2" customFormat="1" ht="21.75" customHeight="1">
      <c r="A226" s="38"/>
      <c r="B226" s="39"/>
      <c r="C226" s="211" t="s">
        <v>288</v>
      </c>
      <c r="D226" s="211" t="s">
        <v>118</v>
      </c>
      <c r="E226" s="212" t="s">
        <v>289</v>
      </c>
      <c r="F226" s="213" t="s">
        <v>290</v>
      </c>
      <c r="G226" s="214" t="s">
        <v>275</v>
      </c>
      <c r="H226" s="215">
        <v>165.953</v>
      </c>
      <c r="I226" s="216"/>
      <c r="J226" s="217">
        <f>ROUND(I226*H226,2)</f>
        <v>0</v>
      </c>
      <c r="K226" s="213" t="s">
        <v>122</v>
      </c>
      <c r="L226" s="44"/>
      <c r="M226" s="218" t="s">
        <v>1</v>
      </c>
      <c r="N226" s="219" t="s">
        <v>41</v>
      </c>
      <c r="O226" s="91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2" t="s">
        <v>123</v>
      </c>
      <c r="AT226" s="222" t="s">
        <v>118</v>
      </c>
      <c r="AU226" s="222" t="s">
        <v>83</v>
      </c>
      <c r="AY226" s="17" t="s">
        <v>116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7" t="s">
        <v>81</v>
      </c>
      <c r="BK226" s="223">
        <f>ROUND(I226*H226,2)</f>
        <v>0</v>
      </c>
      <c r="BL226" s="17" t="s">
        <v>123</v>
      </c>
      <c r="BM226" s="222" t="s">
        <v>291</v>
      </c>
    </row>
    <row r="227" s="13" customFormat="1">
      <c r="A227" s="13"/>
      <c r="B227" s="224"/>
      <c r="C227" s="225"/>
      <c r="D227" s="226" t="s">
        <v>125</v>
      </c>
      <c r="E227" s="227" t="s">
        <v>1</v>
      </c>
      <c r="F227" s="228" t="s">
        <v>292</v>
      </c>
      <c r="G227" s="225"/>
      <c r="H227" s="229">
        <v>165.953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125</v>
      </c>
      <c r="AU227" s="235" t="s">
        <v>83</v>
      </c>
      <c r="AV227" s="13" t="s">
        <v>83</v>
      </c>
      <c r="AW227" s="13" t="s">
        <v>32</v>
      </c>
      <c r="AX227" s="13" t="s">
        <v>81</v>
      </c>
      <c r="AY227" s="235" t="s">
        <v>116</v>
      </c>
    </row>
    <row r="228" s="2" customFormat="1" ht="24.15" customHeight="1">
      <c r="A228" s="38"/>
      <c r="B228" s="39"/>
      <c r="C228" s="211" t="s">
        <v>293</v>
      </c>
      <c r="D228" s="211" t="s">
        <v>118</v>
      </c>
      <c r="E228" s="212" t="s">
        <v>294</v>
      </c>
      <c r="F228" s="213" t="s">
        <v>295</v>
      </c>
      <c r="G228" s="214" t="s">
        <v>275</v>
      </c>
      <c r="H228" s="215">
        <v>995.71799999999996</v>
      </c>
      <c r="I228" s="216"/>
      <c r="J228" s="217">
        <f>ROUND(I228*H228,2)</f>
        <v>0</v>
      </c>
      <c r="K228" s="213" t="s">
        <v>122</v>
      </c>
      <c r="L228" s="44"/>
      <c r="M228" s="218" t="s">
        <v>1</v>
      </c>
      <c r="N228" s="219" t="s">
        <v>41</v>
      </c>
      <c r="O228" s="91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2" t="s">
        <v>123</v>
      </c>
      <c r="AT228" s="222" t="s">
        <v>118</v>
      </c>
      <c r="AU228" s="222" t="s">
        <v>83</v>
      </c>
      <c r="AY228" s="17" t="s">
        <v>116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7" t="s">
        <v>81</v>
      </c>
      <c r="BK228" s="223">
        <f>ROUND(I228*H228,2)</f>
        <v>0</v>
      </c>
      <c r="BL228" s="17" t="s">
        <v>123</v>
      </c>
      <c r="BM228" s="222" t="s">
        <v>296</v>
      </c>
    </row>
    <row r="229" s="13" customFormat="1">
      <c r="A229" s="13"/>
      <c r="B229" s="224"/>
      <c r="C229" s="225"/>
      <c r="D229" s="226" t="s">
        <v>125</v>
      </c>
      <c r="E229" s="227" t="s">
        <v>1</v>
      </c>
      <c r="F229" s="228" t="s">
        <v>297</v>
      </c>
      <c r="G229" s="225"/>
      <c r="H229" s="229">
        <v>995.71799999999996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125</v>
      </c>
      <c r="AU229" s="235" t="s">
        <v>83</v>
      </c>
      <c r="AV229" s="13" t="s">
        <v>83</v>
      </c>
      <c r="AW229" s="13" t="s">
        <v>32</v>
      </c>
      <c r="AX229" s="13" t="s">
        <v>81</v>
      </c>
      <c r="AY229" s="235" t="s">
        <v>116</v>
      </c>
    </row>
    <row r="230" s="2" customFormat="1" ht="16.5" customHeight="1">
      <c r="A230" s="38"/>
      <c r="B230" s="39"/>
      <c r="C230" s="211" t="s">
        <v>298</v>
      </c>
      <c r="D230" s="211" t="s">
        <v>118</v>
      </c>
      <c r="E230" s="212" t="s">
        <v>299</v>
      </c>
      <c r="F230" s="213" t="s">
        <v>300</v>
      </c>
      <c r="G230" s="214" t="s">
        <v>275</v>
      </c>
      <c r="H230" s="215">
        <v>4.3399999999999999</v>
      </c>
      <c r="I230" s="216"/>
      <c r="J230" s="217">
        <f>ROUND(I230*H230,2)</f>
        <v>0</v>
      </c>
      <c r="K230" s="213" t="s">
        <v>122</v>
      </c>
      <c r="L230" s="44"/>
      <c r="M230" s="218" t="s">
        <v>1</v>
      </c>
      <c r="N230" s="219" t="s">
        <v>41</v>
      </c>
      <c r="O230" s="91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2" t="s">
        <v>123</v>
      </c>
      <c r="AT230" s="222" t="s">
        <v>118</v>
      </c>
      <c r="AU230" s="222" t="s">
        <v>83</v>
      </c>
      <c r="AY230" s="17" t="s">
        <v>116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7" t="s">
        <v>81</v>
      </c>
      <c r="BK230" s="223">
        <f>ROUND(I230*H230,2)</f>
        <v>0</v>
      </c>
      <c r="BL230" s="17" t="s">
        <v>123</v>
      </c>
      <c r="BM230" s="222" t="s">
        <v>301</v>
      </c>
    </row>
    <row r="231" s="13" customFormat="1">
      <c r="A231" s="13"/>
      <c r="B231" s="224"/>
      <c r="C231" s="225"/>
      <c r="D231" s="226" t="s">
        <v>125</v>
      </c>
      <c r="E231" s="227" t="s">
        <v>1</v>
      </c>
      <c r="F231" s="228" t="s">
        <v>302</v>
      </c>
      <c r="G231" s="225"/>
      <c r="H231" s="229">
        <v>4.3399999999999999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125</v>
      </c>
      <c r="AU231" s="235" t="s">
        <v>83</v>
      </c>
      <c r="AV231" s="13" t="s">
        <v>83</v>
      </c>
      <c r="AW231" s="13" t="s">
        <v>32</v>
      </c>
      <c r="AX231" s="13" t="s">
        <v>81</v>
      </c>
      <c r="AY231" s="235" t="s">
        <v>116</v>
      </c>
    </row>
    <row r="232" s="2" customFormat="1" ht="24.15" customHeight="1">
      <c r="A232" s="38"/>
      <c r="B232" s="39"/>
      <c r="C232" s="211" t="s">
        <v>303</v>
      </c>
      <c r="D232" s="211" t="s">
        <v>118</v>
      </c>
      <c r="E232" s="212" t="s">
        <v>304</v>
      </c>
      <c r="F232" s="213" t="s">
        <v>305</v>
      </c>
      <c r="G232" s="214" t="s">
        <v>275</v>
      </c>
      <c r="H232" s="215">
        <v>449.70100000000002</v>
      </c>
      <c r="I232" s="216"/>
      <c r="J232" s="217">
        <f>ROUND(I232*H232,2)</f>
        <v>0</v>
      </c>
      <c r="K232" s="213" t="s">
        <v>122</v>
      </c>
      <c r="L232" s="44"/>
      <c r="M232" s="218" t="s">
        <v>1</v>
      </c>
      <c r="N232" s="219" t="s">
        <v>41</v>
      </c>
      <c r="O232" s="91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2" t="s">
        <v>123</v>
      </c>
      <c r="AT232" s="222" t="s">
        <v>118</v>
      </c>
      <c r="AU232" s="222" t="s">
        <v>83</v>
      </c>
      <c r="AY232" s="17" t="s">
        <v>116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7" t="s">
        <v>81</v>
      </c>
      <c r="BK232" s="223">
        <f>ROUND(I232*H232,2)</f>
        <v>0</v>
      </c>
      <c r="BL232" s="17" t="s">
        <v>123</v>
      </c>
      <c r="BM232" s="222" t="s">
        <v>306</v>
      </c>
    </row>
    <row r="233" s="13" customFormat="1">
      <c r="A233" s="13"/>
      <c r="B233" s="224"/>
      <c r="C233" s="225"/>
      <c r="D233" s="226" t="s">
        <v>125</v>
      </c>
      <c r="E233" s="227" t="s">
        <v>1</v>
      </c>
      <c r="F233" s="228" t="s">
        <v>307</v>
      </c>
      <c r="G233" s="225"/>
      <c r="H233" s="229">
        <v>449.70100000000002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125</v>
      </c>
      <c r="AU233" s="235" t="s">
        <v>83</v>
      </c>
      <c r="AV233" s="13" t="s">
        <v>83</v>
      </c>
      <c r="AW233" s="13" t="s">
        <v>32</v>
      </c>
      <c r="AX233" s="13" t="s">
        <v>81</v>
      </c>
      <c r="AY233" s="235" t="s">
        <v>116</v>
      </c>
    </row>
    <row r="234" s="2" customFormat="1" ht="24.15" customHeight="1">
      <c r="A234" s="38"/>
      <c r="B234" s="39"/>
      <c r="C234" s="211" t="s">
        <v>308</v>
      </c>
      <c r="D234" s="211" t="s">
        <v>118</v>
      </c>
      <c r="E234" s="212" t="s">
        <v>309</v>
      </c>
      <c r="F234" s="213" t="s">
        <v>310</v>
      </c>
      <c r="G234" s="214" t="s">
        <v>275</v>
      </c>
      <c r="H234" s="215">
        <v>4.3399999999999999</v>
      </c>
      <c r="I234" s="216"/>
      <c r="J234" s="217">
        <f>ROUND(I234*H234,2)</f>
        <v>0</v>
      </c>
      <c r="K234" s="213" t="s">
        <v>122</v>
      </c>
      <c r="L234" s="44"/>
      <c r="M234" s="218" t="s">
        <v>1</v>
      </c>
      <c r="N234" s="219" t="s">
        <v>41</v>
      </c>
      <c r="O234" s="91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2" t="s">
        <v>123</v>
      </c>
      <c r="AT234" s="222" t="s">
        <v>118</v>
      </c>
      <c r="AU234" s="222" t="s">
        <v>83</v>
      </c>
      <c r="AY234" s="17" t="s">
        <v>116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7" t="s">
        <v>81</v>
      </c>
      <c r="BK234" s="223">
        <f>ROUND(I234*H234,2)</f>
        <v>0</v>
      </c>
      <c r="BL234" s="17" t="s">
        <v>123</v>
      </c>
      <c r="BM234" s="222" t="s">
        <v>311</v>
      </c>
    </row>
    <row r="235" s="2" customFormat="1" ht="37.8" customHeight="1">
      <c r="A235" s="38"/>
      <c r="B235" s="39"/>
      <c r="C235" s="211" t="s">
        <v>312</v>
      </c>
      <c r="D235" s="211" t="s">
        <v>118</v>
      </c>
      <c r="E235" s="212" t="s">
        <v>313</v>
      </c>
      <c r="F235" s="213" t="s">
        <v>314</v>
      </c>
      <c r="G235" s="214" t="s">
        <v>275</v>
      </c>
      <c r="H235" s="215">
        <v>138.42500000000001</v>
      </c>
      <c r="I235" s="216"/>
      <c r="J235" s="217">
        <f>ROUND(I235*H235,2)</f>
        <v>0</v>
      </c>
      <c r="K235" s="213" t="s">
        <v>122</v>
      </c>
      <c r="L235" s="44"/>
      <c r="M235" s="218" t="s">
        <v>1</v>
      </c>
      <c r="N235" s="219" t="s">
        <v>41</v>
      </c>
      <c r="O235" s="91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2" t="s">
        <v>123</v>
      </c>
      <c r="AT235" s="222" t="s">
        <v>118</v>
      </c>
      <c r="AU235" s="222" t="s">
        <v>83</v>
      </c>
      <c r="AY235" s="17" t="s">
        <v>116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7" t="s">
        <v>81</v>
      </c>
      <c r="BK235" s="223">
        <f>ROUND(I235*H235,2)</f>
        <v>0</v>
      </c>
      <c r="BL235" s="17" t="s">
        <v>123</v>
      </c>
      <c r="BM235" s="222" t="s">
        <v>315</v>
      </c>
    </row>
    <row r="236" s="13" customFormat="1">
      <c r="A236" s="13"/>
      <c r="B236" s="224"/>
      <c r="C236" s="225"/>
      <c r="D236" s="226" t="s">
        <v>125</v>
      </c>
      <c r="E236" s="227" t="s">
        <v>1</v>
      </c>
      <c r="F236" s="228" t="s">
        <v>316</v>
      </c>
      <c r="G236" s="225"/>
      <c r="H236" s="229">
        <v>138.42500000000001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125</v>
      </c>
      <c r="AU236" s="235" t="s">
        <v>83</v>
      </c>
      <c r="AV236" s="13" t="s">
        <v>83</v>
      </c>
      <c r="AW236" s="13" t="s">
        <v>32</v>
      </c>
      <c r="AX236" s="13" t="s">
        <v>81</v>
      </c>
      <c r="AY236" s="235" t="s">
        <v>116</v>
      </c>
    </row>
    <row r="237" s="2" customFormat="1" ht="44.25" customHeight="1">
      <c r="A237" s="38"/>
      <c r="B237" s="39"/>
      <c r="C237" s="211" t="s">
        <v>317</v>
      </c>
      <c r="D237" s="211" t="s">
        <v>118</v>
      </c>
      <c r="E237" s="212" t="s">
        <v>318</v>
      </c>
      <c r="F237" s="213" t="s">
        <v>319</v>
      </c>
      <c r="G237" s="214" t="s">
        <v>275</v>
      </c>
      <c r="H237" s="215">
        <v>283.74799999999999</v>
      </c>
      <c r="I237" s="216"/>
      <c r="J237" s="217">
        <f>ROUND(I237*H237,2)</f>
        <v>0</v>
      </c>
      <c r="K237" s="213" t="s">
        <v>122</v>
      </c>
      <c r="L237" s="44"/>
      <c r="M237" s="218" t="s">
        <v>1</v>
      </c>
      <c r="N237" s="219" t="s">
        <v>41</v>
      </c>
      <c r="O237" s="91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2" t="s">
        <v>123</v>
      </c>
      <c r="AT237" s="222" t="s">
        <v>118</v>
      </c>
      <c r="AU237" s="222" t="s">
        <v>83</v>
      </c>
      <c r="AY237" s="17" t="s">
        <v>116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7" t="s">
        <v>81</v>
      </c>
      <c r="BK237" s="223">
        <f>ROUND(I237*H237,2)</f>
        <v>0</v>
      </c>
      <c r="BL237" s="17" t="s">
        <v>123</v>
      </c>
      <c r="BM237" s="222" t="s">
        <v>320</v>
      </c>
    </row>
    <row r="238" s="2" customFormat="1" ht="44.25" customHeight="1">
      <c r="A238" s="38"/>
      <c r="B238" s="39"/>
      <c r="C238" s="211" t="s">
        <v>321</v>
      </c>
      <c r="D238" s="211" t="s">
        <v>118</v>
      </c>
      <c r="E238" s="212" t="s">
        <v>322</v>
      </c>
      <c r="F238" s="213" t="s">
        <v>323</v>
      </c>
      <c r="G238" s="214" t="s">
        <v>275</v>
      </c>
      <c r="H238" s="215">
        <v>27.527999999999999</v>
      </c>
      <c r="I238" s="216"/>
      <c r="J238" s="217">
        <f>ROUND(I238*H238,2)</f>
        <v>0</v>
      </c>
      <c r="K238" s="213" t="s">
        <v>122</v>
      </c>
      <c r="L238" s="44"/>
      <c r="M238" s="218" t="s">
        <v>1</v>
      </c>
      <c r="N238" s="219" t="s">
        <v>41</v>
      </c>
      <c r="O238" s="91"/>
      <c r="P238" s="220">
        <f>O238*H238</f>
        <v>0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2" t="s">
        <v>123</v>
      </c>
      <c r="AT238" s="222" t="s">
        <v>118</v>
      </c>
      <c r="AU238" s="222" t="s">
        <v>83</v>
      </c>
      <c r="AY238" s="17" t="s">
        <v>116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7" t="s">
        <v>81</v>
      </c>
      <c r="BK238" s="223">
        <f>ROUND(I238*H238,2)</f>
        <v>0</v>
      </c>
      <c r="BL238" s="17" t="s">
        <v>123</v>
      </c>
      <c r="BM238" s="222" t="s">
        <v>324</v>
      </c>
    </row>
    <row r="239" s="13" customFormat="1">
      <c r="A239" s="13"/>
      <c r="B239" s="224"/>
      <c r="C239" s="225"/>
      <c r="D239" s="226" t="s">
        <v>125</v>
      </c>
      <c r="E239" s="227" t="s">
        <v>1</v>
      </c>
      <c r="F239" s="228" t="s">
        <v>325</v>
      </c>
      <c r="G239" s="225"/>
      <c r="H239" s="229">
        <v>27.527999999999999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125</v>
      </c>
      <c r="AU239" s="235" t="s">
        <v>83</v>
      </c>
      <c r="AV239" s="13" t="s">
        <v>83</v>
      </c>
      <c r="AW239" s="13" t="s">
        <v>32</v>
      </c>
      <c r="AX239" s="13" t="s">
        <v>81</v>
      </c>
      <c r="AY239" s="235" t="s">
        <v>116</v>
      </c>
    </row>
    <row r="240" s="12" customFormat="1" ht="22.8" customHeight="1">
      <c r="A240" s="12"/>
      <c r="B240" s="195"/>
      <c r="C240" s="196"/>
      <c r="D240" s="197" t="s">
        <v>75</v>
      </c>
      <c r="E240" s="209" t="s">
        <v>326</v>
      </c>
      <c r="F240" s="209" t="s">
        <v>327</v>
      </c>
      <c r="G240" s="196"/>
      <c r="H240" s="196"/>
      <c r="I240" s="199"/>
      <c r="J240" s="210">
        <f>BK240</f>
        <v>0</v>
      </c>
      <c r="K240" s="196"/>
      <c r="L240" s="201"/>
      <c r="M240" s="202"/>
      <c r="N240" s="203"/>
      <c r="O240" s="203"/>
      <c r="P240" s="204">
        <f>P241</f>
        <v>0</v>
      </c>
      <c r="Q240" s="203"/>
      <c r="R240" s="204">
        <f>R241</f>
        <v>0</v>
      </c>
      <c r="S240" s="203"/>
      <c r="T240" s="205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6" t="s">
        <v>81</v>
      </c>
      <c r="AT240" s="207" t="s">
        <v>75</v>
      </c>
      <c r="AU240" s="207" t="s">
        <v>81</v>
      </c>
      <c r="AY240" s="206" t="s">
        <v>116</v>
      </c>
      <c r="BK240" s="208">
        <f>BK241</f>
        <v>0</v>
      </c>
    </row>
    <row r="241" s="2" customFormat="1" ht="24.15" customHeight="1">
      <c r="A241" s="38"/>
      <c r="B241" s="39"/>
      <c r="C241" s="211" t="s">
        <v>328</v>
      </c>
      <c r="D241" s="211" t="s">
        <v>118</v>
      </c>
      <c r="E241" s="212" t="s">
        <v>329</v>
      </c>
      <c r="F241" s="213" t="s">
        <v>330</v>
      </c>
      <c r="G241" s="214" t="s">
        <v>275</v>
      </c>
      <c r="H241" s="215">
        <v>526.27300000000002</v>
      </c>
      <c r="I241" s="216"/>
      <c r="J241" s="217">
        <f>ROUND(I241*H241,2)</f>
        <v>0</v>
      </c>
      <c r="K241" s="213" t="s">
        <v>122</v>
      </c>
      <c r="L241" s="44"/>
      <c r="M241" s="218" t="s">
        <v>1</v>
      </c>
      <c r="N241" s="219" t="s">
        <v>41</v>
      </c>
      <c r="O241" s="91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2" t="s">
        <v>123</v>
      </c>
      <c r="AT241" s="222" t="s">
        <v>118</v>
      </c>
      <c r="AU241" s="222" t="s">
        <v>83</v>
      </c>
      <c r="AY241" s="17" t="s">
        <v>116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7" t="s">
        <v>81</v>
      </c>
      <c r="BK241" s="223">
        <f>ROUND(I241*H241,2)</f>
        <v>0</v>
      </c>
      <c r="BL241" s="17" t="s">
        <v>123</v>
      </c>
      <c r="BM241" s="222" t="s">
        <v>331</v>
      </c>
    </row>
    <row r="242" s="12" customFormat="1" ht="25.92" customHeight="1">
      <c r="A242" s="12"/>
      <c r="B242" s="195"/>
      <c r="C242" s="196"/>
      <c r="D242" s="197" t="s">
        <v>75</v>
      </c>
      <c r="E242" s="198" t="s">
        <v>332</v>
      </c>
      <c r="F242" s="198" t="s">
        <v>333</v>
      </c>
      <c r="G242" s="196"/>
      <c r="H242" s="196"/>
      <c r="I242" s="199"/>
      <c r="J242" s="200">
        <f>BK242</f>
        <v>0</v>
      </c>
      <c r="K242" s="196"/>
      <c r="L242" s="201"/>
      <c r="M242" s="202"/>
      <c r="N242" s="203"/>
      <c r="O242" s="203"/>
      <c r="P242" s="204">
        <f>P243+P245+P250</f>
        <v>0</v>
      </c>
      <c r="Q242" s="203"/>
      <c r="R242" s="204">
        <f>R243+R245+R250</f>
        <v>0</v>
      </c>
      <c r="S242" s="203"/>
      <c r="T242" s="205">
        <f>T243+T245+T250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6" t="s">
        <v>145</v>
      </c>
      <c r="AT242" s="207" t="s">
        <v>75</v>
      </c>
      <c r="AU242" s="207" t="s">
        <v>76</v>
      </c>
      <c r="AY242" s="206" t="s">
        <v>116</v>
      </c>
      <c r="BK242" s="208">
        <f>BK243+BK245+BK250</f>
        <v>0</v>
      </c>
    </row>
    <row r="243" s="12" customFormat="1" ht="22.8" customHeight="1">
      <c r="A243" s="12"/>
      <c r="B243" s="195"/>
      <c r="C243" s="196"/>
      <c r="D243" s="197" t="s">
        <v>75</v>
      </c>
      <c r="E243" s="209" t="s">
        <v>334</v>
      </c>
      <c r="F243" s="209" t="s">
        <v>335</v>
      </c>
      <c r="G243" s="196"/>
      <c r="H243" s="196"/>
      <c r="I243" s="199"/>
      <c r="J243" s="210">
        <f>BK243</f>
        <v>0</v>
      </c>
      <c r="K243" s="196"/>
      <c r="L243" s="201"/>
      <c r="M243" s="202"/>
      <c r="N243" s="203"/>
      <c r="O243" s="203"/>
      <c r="P243" s="204">
        <f>P244</f>
        <v>0</v>
      </c>
      <c r="Q243" s="203"/>
      <c r="R243" s="204">
        <f>R244</f>
        <v>0</v>
      </c>
      <c r="S243" s="203"/>
      <c r="T243" s="205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6" t="s">
        <v>145</v>
      </c>
      <c r="AT243" s="207" t="s">
        <v>75</v>
      </c>
      <c r="AU243" s="207" t="s">
        <v>81</v>
      </c>
      <c r="AY243" s="206" t="s">
        <v>116</v>
      </c>
      <c r="BK243" s="208">
        <f>BK244</f>
        <v>0</v>
      </c>
    </row>
    <row r="244" s="2" customFormat="1" ht="21.75" customHeight="1">
      <c r="A244" s="38"/>
      <c r="B244" s="39"/>
      <c r="C244" s="211" t="s">
        <v>336</v>
      </c>
      <c r="D244" s="211" t="s">
        <v>118</v>
      </c>
      <c r="E244" s="212" t="s">
        <v>337</v>
      </c>
      <c r="F244" s="213" t="s">
        <v>338</v>
      </c>
      <c r="G244" s="214" t="s">
        <v>339</v>
      </c>
      <c r="H244" s="215">
        <v>1</v>
      </c>
      <c r="I244" s="216"/>
      <c r="J244" s="217">
        <f>ROUND(I244*H244,2)</f>
        <v>0</v>
      </c>
      <c r="K244" s="213" t="s">
        <v>122</v>
      </c>
      <c r="L244" s="44"/>
      <c r="M244" s="218" t="s">
        <v>1</v>
      </c>
      <c r="N244" s="219" t="s">
        <v>41</v>
      </c>
      <c r="O244" s="91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2" t="s">
        <v>340</v>
      </c>
      <c r="AT244" s="222" t="s">
        <v>118</v>
      </c>
      <c r="AU244" s="222" t="s">
        <v>83</v>
      </c>
      <c r="AY244" s="17" t="s">
        <v>116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7" t="s">
        <v>81</v>
      </c>
      <c r="BK244" s="223">
        <f>ROUND(I244*H244,2)</f>
        <v>0</v>
      </c>
      <c r="BL244" s="17" t="s">
        <v>340</v>
      </c>
      <c r="BM244" s="222" t="s">
        <v>341</v>
      </c>
    </row>
    <row r="245" s="12" customFormat="1" ht="22.8" customHeight="1">
      <c r="A245" s="12"/>
      <c r="B245" s="195"/>
      <c r="C245" s="196"/>
      <c r="D245" s="197" t="s">
        <v>75</v>
      </c>
      <c r="E245" s="209" t="s">
        <v>342</v>
      </c>
      <c r="F245" s="209" t="s">
        <v>343</v>
      </c>
      <c r="G245" s="196"/>
      <c r="H245" s="196"/>
      <c r="I245" s="199"/>
      <c r="J245" s="210">
        <f>BK245</f>
        <v>0</v>
      </c>
      <c r="K245" s="196"/>
      <c r="L245" s="201"/>
      <c r="M245" s="202"/>
      <c r="N245" s="203"/>
      <c r="O245" s="203"/>
      <c r="P245" s="204">
        <f>SUM(P246:P249)</f>
        <v>0</v>
      </c>
      <c r="Q245" s="203"/>
      <c r="R245" s="204">
        <f>SUM(R246:R249)</f>
        <v>0</v>
      </c>
      <c r="S245" s="203"/>
      <c r="T245" s="205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6" t="s">
        <v>145</v>
      </c>
      <c r="AT245" s="207" t="s">
        <v>75</v>
      </c>
      <c r="AU245" s="207" t="s">
        <v>81</v>
      </c>
      <c r="AY245" s="206" t="s">
        <v>116</v>
      </c>
      <c r="BK245" s="208">
        <f>SUM(BK246:BK249)</f>
        <v>0</v>
      </c>
    </row>
    <row r="246" s="2" customFormat="1" ht="16.5" customHeight="1">
      <c r="A246" s="38"/>
      <c r="B246" s="39"/>
      <c r="C246" s="211" t="s">
        <v>344</v>
      </c>
      <c r="D246" s="211" t="s">
        <v>118</v>
      </c>
      <c r="E246" s="212" t="s">
        <v>345</v>
      </c>
      <c r="F246" s="213" t="s">
        <v>343</v>
      </c>
      <c r="G246" s="214" t="s">
        <v>339</v>
      </c>
      <c r="H246" s="215">
        <v>1</v>
      </c>
      <c r="I246" s="216"/>
      <c r="J246" s="217">
        <f>ROUND(I246*H246,2)</f>
        <v>0</v>
      </c>
      <c r="K246" s="213" t="s">
        <v>122</v>
      </c>
      <c r="L246" s="44"/>
      <c r="M246" s="218" t="s">
        <v>1</v>
      </c>
      <c r="N246" s="219" t="s">
        <v>41</v>
      </c>
      <c r="O246" s="91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2" t="s">
        <v>340</v>
      </c>
      <c r="AT246" s="222" t="s">
        <v>118</v>
      </c>
      <c r="AU246" s="222" t="s">
        <v>83</v>
      </c>
      <c r="AY246" s="17" t="s">
        <v>116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7" t="s">
        <v>81</v>
      </c>
      <c r="BK246" s="223">
        <f>ROUND(I246*H246,2)</f>
        <v>0</v>
      </c>
      <c r="BL246" s="17" t="s">
        <v>340</v>
      </c>
      <c r="BM246" s="222" t="s">
        <v>346</v>
      </c>
    </row>
    <row r="247" s="2" customFormat="1" ht="16.5" customHeight="1">
      <c r="A247" s="38"/>
      <c r="B247" s="39"/>
      <c r="C247" s="211" t="s">
        <v>347</v>
      </c>
      <c r="D247" s="211" t="s">
        <v>118</v>
      </c>
      <c r="E247" s="212" t="s">
        <v>348</v>
      </c>
      <c r="F247" s="213" t="s">
        <v>349</v>
      </c>
      <c r="G247" s="214" t="s">
        <v>339</v>
      </c>
      <c r="H247" s="215">
        <v>1</v>
      </c>
      <c r="I247" s="216"/>
      <c r="J247" s="217">
        <f>ROUND(I247*H247,2)</f>
        <v>0</v>
      </c>
      <c r="K247" s="213" t="s">
        <v>122</v>
      </c>
      <c r="L247" s="44"/>
      <c r="M247" s="218" t="s">
        <v>1</v>
      </c>
      <c r="N247" s="219" t="s">
        <v>41</v>
      </c>
      <c r="O247" s="91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2" t="s">
        <v>340</v>
      </c>
      <c r="AT247" s="222" t="s">
        <v>118</v>
      </c>
      <c r="AU247" s="222" t="s">
        <v>83</v>
      </c>
      <c r="AY247" s="17" t="s">
        <v>116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7" t="s">
        <v>81</v>
      </c>
      <c r="BK247" s="223">
        <f>ROUND(I247*H247,2)</f>
        <v>0</v>
      </c>
      <c r="BL247" s="17" t="s">
        <v>340</v>
      </c>
      <c r="BM247" s="222" t="s">
        <v>350</v>
      </c>
    </row>
    <row r="248" s="2" customFormat="1" ht="24.15" customHeight="1">
      <c r="A248" s="38"/>
      <c r="B248" s="39"/>
      <c r="C248" s="211" t="s">
        <v>351</v>
      </c>
      <c r="D248" s="211" t="s">
        <v>118</v>
      </c>
      <c r="E248" s="212" t="s">
        <v>352</v>
      </c>
      <c r="F248" s="213" t="s">
        <v>353</v>
      </c>
      <c r="G248" s="214" t="s">
        <v>339</v>
      </c>
      <c r="H248" s="215">
        <v>1</v>
      </c>
      <c r="I248" s="216"/>
      <c r="J248" s="217">
        <f>ROUND(I248*H248,2)</f>
        <v>0</v>
      </c>
      <c r="K248" s="213" t="s">
        <v>122</v>
      </c>
      <c r="L248" s="44"/>
      <c r="M248" s="218" t="s">
        <v>1</v>
      </c>
      <c r="N248" s="219" t="s">
        <v>41</v>
      </c>
      <c r="O248" s="91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2" t="s">
        <v>340</v>
      </c>
      <c r="AT248" s="222" t="s">
        <v>118</v>
      </c>
      <c r="AU248" s="222" t="s">
        <v>83</v>
      </c>
      <c r="AY248" s="17" t="s">
        <v>116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7" t="s">
        <v>81</v>
      </c>
      <c r="BK248" s="223">
        <f>ROUND(I248*H248,2)</f>
        <v>0</v>
      </c>
      <c r="BL248" s="17" t="s">
        <v>340</v>
      </c>
      <c r="BM248" s="222" t="s">
        <v>354</v>
      </c>
    </row>
    <row r="249" s="2" customFormat="1" ht="16.5" customHeight="1">
      <c r="A249" s="38"/>
      <c r="B249" s="39"/>
      <c r="C249" s="211" t="s">
        <v>355</v>
      </c>
      <c r="D249" s="211" t="s">
        <v>118</v>
      </c>
      <c r="E249" s="212" t="s">
        <v>356</v>
      </c>
      <c r="F249" s="213" t="s">
        <v>357</v>
      </c>
      <c r="G249" s="214" t="s">
        <v>339</v>
      </c>
      <c r="H249" s="215">
        <v>1</v>
      </c>
      <c r="I249" s="216"/>
      <c r="J249" s="217">
        <f>ROUND(I249*H249,2)</f>
        <v>0</v>
      </c>
      <c r="K249" s="213" t="s">
        <v>122</v>
      </c>
      <c r="L249" s="44"/>
      <c r="M249" s="218" t="s">
        <v>1</v>
      </c>
      <c r="N249" s="219" t="s">
        <v>41</v>
      </c>
      <c r="O249" s="91"/>
      <c r="P249" s="220">
        <f>O249*H249</f>
        <v>0</v>
      </c>
      <c r="Q249" s="220">
        <v>0</v>
      </c>
      <c r="R249" s="220">
        <f>Q249*H249</f>
        <v>0</v>
      </c>
      <c r="S249" s="220">
        <v>0</v>
      </c>
      <c r="T249" s="221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2" t="s">
        <v>340</v>
      </c>
      <c r="AT249" s="222" t="s">
        <v>118</v>
      </c>
      <c r="AU249" s="222" t="s">
        <v>83</v>
      </c>
      <c r="AY249" s="17" t="s">
        <v>116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7" t="s">
        <v>81</v>
      </c>
      <c r="BK249" s="223">
        <f>ROUND(I249*H249,2)</f>
        <v>0</v>
      </c>
      <c r="BL249" s="17" t="s">
        <v>340</v>
      </c>
      <c r="BM249" s="222" t="s">
        <v>358</v>
      </c>
    </row>
    <row r="250" s="12" customFormat="1" ht="22.8" customHeight="1">
      <c r="A250" s="12"/>
      <c r="B250" s="195"/>
      <c r="C250" s="196"/>
      <c r="D250" s="197" t="s">
        <v>75</v>
      </c>
      <c r="E250" s="209" t="s">
        <v>359</v>
      </c>
      <c r="F250" s="209" t="s">
        <v>360</v>
      </c>
      <c r="G250" s="196"/>
      <c r="H250" s="196"/>
      <c r="I250" s="199"/>
      <c r="J250" s="210">
        <f>BK250</f>
        <v>0</v>
      </c>
      <c r="K250" s="196"/>
      <c r="L250" s="201"/>
      <c r="M250" s="202"/>
      <c r="N250" s="203"/>
      <c r="O250" s="203"/>
      <c r="P250" s="204">
        <f>P251</f>
        <v>0</v>
      </c>
      <c r="Q250" s="203"/>
      <c r="R250" s="204">
        <f>R251</f>
        <v>0</v>
      </c>
      <c r="S250" s="203"/>
      <c r="T250" s="205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6" t="s">
        <v>145</v>
      </c>
      <c r="AT250" s="207" t="s">
        <v>75</v>
      </c>
      <c r="AU250" s="207" t="s">
        <v>81</v>
      </c>
      <c r="AY250" s="206" t="s">
        <v>116</v>
      </c>
      <c r="BK250" s="208">
        <f>BK251</f>
        <v>0</v>
      </c>
    </row>
    <row r="251" s="2" customFormat="1" ht="16.5" customHeight="1">
      <c r="A251" s="38"/>
      <c r="B251" s="39"/>
      <c r="C251" s="211" t="s">
        <v>361</v>
      </c>
      <c r="D251" s="211" t="s">
        <v>118</v>
      </c>
      <c r="E251" s="212" t="s">
        <v>362</v>
      </c>
      <c r="F251" s="213" t="s">
        <v>363</v>
      </c>
      <c r="G251" s="214" t="s">
        <v>215</v>
      </c>
      <c r="H251" s="215">
        <v>3</v>
      </c>
      <c r="I251" s="216"/>
      <c r="J251" s="217">
        <f>ROUND(I251*H251,2)</f>
        <v>0</v>
      </c>
      <c r="K251" s="213" t="s">
        <v>122</v>
      </c>
      <c r="L251" s="44"/>
      <c r="M251" s="268" t="s">
        <v>1</v>
      </c>
      <c r="N251" s="269" t="s">
        <v>41</v>
      </c>
      <c r="O251" s="270"/>
      <c r="P251" s="271">
        <f>O251*H251</f>
        <v>0</v>
      </c>
      <c r="Q251" s="271">
        <v>0</v>
      </c>
      <c r="R251" s="271">
        <f>Q251*H251</f>
        <v>0</v>
      </c>
      <c r="S251" s="271">
        <v>0</v>
      </c>
      <c r="T251" s="27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2" t="s">
        <v>340</v>
      </c>
      <c r="AT251" s="222" t="s">
        <v>118</v>
      </c>
      <c r="AU251" s="222" t="s">
        <v>83</v>
      </c>
      <c r="AY251" s="17" t="s">
        <v>116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7" t="s">
        <v>81</v>
      </c>
      <c r="BK251" s="223">
        <f>ROUND(I251*H251,2)</f>
        <v>0</v>
      </c>
      <c r="BL251" s="17" t="s">
        <v>340</v>
      </c>
      <c r="BM251" s="222" t="s">
        <v>364</v>
      </c>
    </row>
    <row r="252" s="2" customFormat="1" ht="6.96" customHeight="1">
      <c r="A252" s="38"/>
      <c r="B252" s="66"/>
      <c r="C252" s="67"/>
      <c r="D252" s="67"/>
      <c r="E252" s="67"/>
      <c r="F252" s="67"/>
      <c r="G252" s="67"/>
      <c r="H252" s="67"/>
      <c r="I252" s="67"/>
      <c r="J252" s="67"/>
      <c r="K252" s="67"/>
      <c r="L252" s="44"/>
      <c r="M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</row>
  </sheetData>
  <sheetProtection sheet="1" autoFilter="0" formatColumns="0" formatRows="0" objects="1" scenarios="1" spinCount="100000" saltValue="BNs1mhWHxgySbHQuXvMakcnMSki/HaFLPDY3lk5jtTjcyoC6iDg5DYf1TEcq0OzJ1AHxfvi7FyuUjbryCrq2/A==" hashValue="oXHNo9H+XX4NW2pgCUfK5YyTOQoEAdSpo3JwViAdWzzqq6bpbT0LASkbFnXnewrv0jhZiRz7koFWkcLdM9Hcew==" algorithmName="SHA-512" password="CC35"/>
  <autoFilter ref="C122:K251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LAPTOP-V6F5C2G1\Radka</dc:creator>
  <cp:lastModifiedBy>LAPTOP-V6F5C2G1\Radka</cp:lastModifiedBy>
  <dcterms:created xsi:type="dcterms:W3CDTF">2023-05-16T08:25:30Z</dcterms:created>
  <dcterms:modified xsi:type="dcterms:W3CDTF">2023-05-16T08:25:34Z</dcterms:modified>
</cp:coreProperties>
</file>