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3"/>
  </bookViews>
  <sheets>
    <sheet name="202355 - Krycí list rozpočtu" sheetId="1" r:id="rId1"/>
    <sheet name="SO 00 - Rozpočet" sheetId="2" r:id="rId2"/>
    <sheet name="SO 01 - Rozpočet" sheetId="3" r:id="rId3"/>
    <sheet name="SO 02 - Rozpočet" sheetId="4" r:id="rId4"/>
  </sheets>
  <definedNames>
    <definedName name="_xlnm.Print_Titles" localSheetId="0">'202355 - Krycí list rozpočtu'!$1:$3</definedName>
    <definedName name="_xlnm.Print_Titles" localSheetId="1">'SO 00 - Rozpočet'!$1:$12</definedName>
    <definedName name="_xlnm.Print_Titles" localSheetId="2">'SO 01 - Rozpočet'!$1:$12</definedName>
    <definedName name="_xlnm.Print_Titles" localSheetId="3">'SO 02 - Rozpočet'!$1:$12</definedName>
  </definedNames>
  <calcPr fullCalcOnLoad="1"/>
</workbook>
</file>

<file path=xl/sharedStrings.xml><?xml version="1.0" encoding="utf-8"?>
<sst xmlns="http://schemas.openxmlformats.org/spreadsheetml/2006/main" count="406" uniqueCount="256">
  <si>
    <t>KRYCÍ LIST ROZPOČTU</t>
  </si>
  <si>
    <t>Název stavby</t>
  </si>
  <si>
    <t xml:space="preserve">Dolní Žukov, knihovna   </t>
  </si>
  <si>
    <t>JKSO</t>
  </si>
  <si>
    <t>EČO</t>
  </si>
  <si>
    <t>Místo</t>
  </si>
  <si>
    <t>IČ</t>
  </si>
  <si>
    <t>DIČ</t>
  </si>
  <si>
    <t>Objednatel</t>
  </si>
  <si>
    <t xml:space="preserve">   </t>
  </si>
  <si>
    <t>Projektant</t>
  </si>
  <si>
    <t>Zhotovitel</t>
  </si>
  <si>
    <t>Zpracoval</t>
  </si>
  <si>
    <t>Rozpočet číslo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</si>
  <si>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</si>
  <si>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</si>
  <si>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</si>
  <si>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</si>
  <si>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</si>
  <si>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</si>
  <si>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</si>
  <si>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</si>
  <si>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</si>
  <si>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</si>
  <si>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</si>
  <si>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</si>
  <si>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</si>
  <si>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</si>
  <si>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</si>
  <si>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</si>
  <si>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</si>
  <si>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</si>
  <si>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</si>
  <si>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</si>
  <si>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</si>
  <si>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</si>
  <si>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</si>
  <si>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</si>
  <si>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</si>
  <si>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</si>
  <si>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</si>
  <si>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</si>
  <si>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</si>
  <si>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</si>
  <si>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</si>
  <si>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</si>
  <si>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</si>
  <si>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</si>
  <si>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</si>
  <si>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</si>
  <si>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</si>
  <si>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</si>
  <si>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</si>
  <si>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</si>
  <si>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</si>
  <si>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</si>
  <si>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</si>
  <si>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</si>
  <si>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</si>
  <si>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</si>
  <si>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</si>
  <si>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</si>
  <si>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</si>
  <si>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</si>
  <si>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</si>
  <si>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</si>
  <si>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</si>
  <si>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</si>
  <si>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</si>
  <si>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</si>
  <si>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</si>
  <si>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</si>
  <si>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</si>
  <si>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</si>
  <si>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</si>
  <si>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</si>
  <si>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</si>
  <si>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</si>
  <si>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</si>
  <si>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</si>
  <si>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</si>
  <si>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</si>
  <si>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</si>
  <si>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</si>
  <si>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</si>
  <si>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</si>
  <si>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</si>
  <si>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ROZPOČET S VÝKAZEM VÝMĚR</t>
  </si>
  <si>
    <t>Stavba:   Dolní Žukov, knihovna</t>
  </si>
  <si>
    <t>Objekt:   Výkopy</t>
  </si>
  <si>
    <t xml:space="preserve">Objednatel:   </t>
  </si>
  <si>
    <t xml:space="preserve">Zhotovitel:   </t>
  </si>
  <si>
    <t xml:space="preserve">Zpracoval:   </t>
  </si>
  <si>
    <t xml:space="preserve">Místo:   </t>
  </si>
  <si>
    <t>Datum:   30.11.2023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</si>
  <si>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</si>
  <si>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</si>
  <si>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</si>
  <si>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</si>
  <si>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</si>
  <si>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</si>
  <si>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</si>
  <si>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</si>
  <si>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 xml:space="preserve">Práce a dodávky HSV   </t>
  </si>
  <si>
    <t xml:space="preserve">Zemní práce   </t>
  </si>
  <si>
    <t>221</t>
  </si>
  <si>
    <t>113106121</t>
  </si>
  <si>
    <t xml:space="preserve">Rozebrání dlažeb komunikací pro pěší z betonových nebo kamenných dlaždic   </t>
  </si>
  <si>
    <t>m2</t>
  </si>
  <si>
    <t xml:space="preserve">(1+8,7+1,2)*1+(1,375+4+1,375)*2,4+6,8*2,4+(3,65+1)*1+(16,4+1)*1+(1+1,8+1,85+2,4)*1+(4,8)*1,6+(0,65+8+2+0,5)*1+(8,7+0,5)*0,5+29,05*0,5-3,6*0,5   </t>
  </si>
  <si>
    <t>001</t>
  </si>
  <si>
    <t>121112111</t>
  </si>
  <si>
    <t xml:space="preserve">Sejmutí ornice tl vrstvy do 150 mm ručně s vodorovným přemístěním do 50 m   </t>
  </si>
  <si>
    <t>m3</t>
  </si>
  <si>
    <t xml:space="preserve">2,5   </t>
  </si>
  <si>
    <t>132101201</t>
  </si>
  <si>
    <t xml:space="preserve">Hloubení rýh š do 2000 mm v hornině tř. 1 a 2 objemu do 100 m3   </t>
  </si>
  <si>
    <t xml:space="preserve">"vsak"6   </t>
  </si>
  <si>
    <t xml:space="preserve">"výkop výkres D.1.1.2"174   </t>
  </si>
  <si>
    <t xml:space="preserve">Součet   </t>
  </si>
  <si>
    <t>162201102</t>
  </si>
  <si>
    <t xml:space="preserve">Vodorovné přemístění do 50 m výkopku/sypaniny z horniny tř. 1 až 4   </t>
  </si>
  <si>
    <t>167101101</t>
  </si>
  <si>
    <t xml:space="preserve">Nakládání výkopku z hornin tř. 1 až 4 do 100 m3   </t>
  </si>
  <si>
    <t>171201211</t>
  </si>
  <si>
    <t xml:space="preserve">Poplatek za uložení odpadu ze sypaniny na skládce (skládkovné)   </t>
  </si>
  <si>
    <t>t</t>
  </si>
  <si>
    <t xml:space="preserve">55,11*1,6   </t>
  </si>
  <si>
    <t>174101101</t>
  </si>
  <si>
    <t xml:space="preserve">Zásyp jam, šachet rýh nebo kolem objektů sypaninou se zhutněním   </t>
  </si>
  <si>
    <t xml:space="preserve">180-48-7,11   </t>
  </si>
  <si>
    <t>181301101</t>
  </si>
  <si>
    <t xml:space="preserve">Rozprostření ornice tl vrstvy do 100 mm pl do 500 m2 v rovině nebo ve svahu do 1:5   </t>
  </si>
  <si>
    <t xml:space="preserve">Ostatní konstrukce a práce, bourání   </t>
  </si>
  <si>
    <t>013</t>
  </si>
  <si>
    <t>963053935</t>
  </si>
  <si>
    <t xml:space="preserve">2,1*4,5+2,6*3,6   </t>
  </si>
  <si>
    <t>997</t>
  </si>
  <si>
    <t xml:space="preserve">Přesun sutě   </t>
  </si>
  <si>
    <t>997013501</t>
  </si>
  <si>
    <t>997013509</t>
  </si>
  <si>
    <t xml:space="preserve">88,176*10   </t>
  </si>
  <si>
    <t xml:space="preserve">Práce a dodávky PSV   </t>
  </si>
  <si>
    <t>767</t>
  </si>
  <si>
    <t xml:space="preserve">Konstrukce zámečnické   </t>
  </si>
  <si>
    <t>76799680.R</t>
  </si>
  <si>
    <t xml:space="preserve">Demontáž atypických zámečnických konstrukcí rozebráním vč. její zpětné montáže   </t>
  </si>
  <si>
    <t>kpl</t>
  </si>
  <si>
    <t xml:space="preserve">"konstrukce rampy"1   </t>
  </si>
  <si>
    <t xml:space="preserve">Celkem   </t>
  </si>
  <si>
    <t>Objekt:   Sanace základového zdiva</t>
  </si>
  <si>
    <t>175102101</t>
  </si>
  <si>
    <t xml:space="preserve">Obsypání potrubí při překopech inž sítí ručně objem do 10 m3 z hor tř. 1 až 4   </t>
  </si>
  <si>
    <t xml:space="preserve">0,5*0,7*120   </t>
  </si>
  <si>
    <t>583</t>
  </si>
  <si>
    <t>583439320</t>
  </si>
  <si>
    <t xml:space="preserve">kamenivo drcené hrubé (Hrabůvka) frakce 16-32   </t>
  </si>
  <si>
    <t xml:space="preserve">48*1,8   </t>
  </si>
  <si>
    <t xml:space="preserve">Zakládání   </t>
  </si>
  <si>
    <t>002</t>
  </si>
  <si>
    <t>211971121</t>
  </si>
  <si>
    <t xml:space="preserve">Zřízení opláštění žeber nebo trativodů geotextilií v rýze nebo zářezu sklonu přes 1:2 š do 2,5 m   </t>
  </si>
  <si>
    <t xml:space="preserve">"drenáž"0,475*120   </t>
  </si>
  <si>
    <t xml:space="preserve">"obsyp drenáže"(0,5+0,7)*120   </t>
  </si>
  <si>
    <t>693</t>
  </si>
  <si>
    <t>693111480</t>
  </si>
  <si>
    <t xml:space="preserve">textilie GEOFILTEX 63 63/40 400 g/m2 do š 8,8 m   </t>
  </si>
  <si>
    <t xml:space="preserve">201*1,2   </t>
  </si>
  <si>
    <t>212755216</t>
  </si>
  <si>
    <t xml:space="preserve">Trativody z drenážních trubek plastových flexibilních D 160 mm bez lože   </t>
  </si>
  <si>
    <t>m</t>
  </si>
  <si>
    <t xml:space="preserve">"drenáž"120   </t>
  </si>
  <si>
    <t xml:space="preserve">"větrací potrubí"160   </t>
  </si>
  <si>
    <t>213141111</t>
  </si>
  <si>
    <t xml:space="preserve">Zřízení vrstvy z geotextilie v rovině nebo ve sklonu do 1:5 š do 3 m   </t>
  </si>
  <si>
    <t xml:space="preserve">101*0,8   </t>
  </si>
  <si>
    <t>693110030</t>
  </si>
  <si>
    <t xml:space="preserve">geotextilie tkaná (polypropylen) PK-TEX PP 40 215 g/m2   </t>
  </si>
  <si>
    <t xml:space="preserve">80,8*1,2   </t>
  </si>
  <si>
    <t>011</t>
  </si>
  <si>
    <t>273351215</t>
  </si>
  <si>
    <t xml:space="preserve">Zřízení bednění stěn základových desek   </t>
  </si>
  <si>
    <t xml:space="preserve">"betonový žlábek jednostraně"120*0,15   </t>
  </si>
  <si>
    <t>273351216</t>
  </si>
  <si>
    <t xml:space="preserve">Odstranění bednění stěn základových desek   </t>
  </si>
  <si>
    <t>274313611</t>
  </si>
  <si>
    <t xml:space="preserve">Základové pásy z betonu tř. C 16/20   </t>
  </si>
  <si>
    <t xml:space="preserve">(29,05+8,7+6,75+2,4+6,75+2,4+11,4+3,65+16,4+3,65+1,6+4,8+12,25+8,7)*0,6*0,1   </t>
  </si>
  <si>
    <t xml:space="preserve">Svislé a kompletní konstrukce   </t>
  </si>
  <si>
    <t>014</t>
  </si>
  <si>
    <t>319202225</t>
  </si>
  <si>
    <t xml:space="preserve">54*0,7*125   </t>
  </si>
  <si>
    <t xml:space="preserve">Vodorovné konstrukce   </t>
  </si>
  <si>
    <t>43032151.R</t>
  </si>
  <si>
    <t>43032161.R</t>
  </si>
  <si>
    <t xml:space="preserve">Úpravy povrchů, podlahy a osazování výplní   </t>
  </si>
  <si>
    <t>637121111</t>
  </si>
  <si>
    <t xml:space="preserve">Okapový chodník z kačírku tl 100 mm s udusáním   </t>
  </si>
  <si>
    <t xml:space="preserve">Trubní vedení   </t>
  </si>
  <si>
    <t>271</t>
  </si>
  <si>
    <t>877315211</t>
  </si>
  <si>
    <t xml:space="preserve">Montáž tvarovek z tvrdého PVC-systém KG nebo z polypropylenu-systém KG 2000 jednoosé DN 150   </t>
  </si>
  <si>
    <t>kus</t>
  </si>
  <si>
    <t>877315221</t>
  </si>
  <si>
    <t xml:space="preserve">Montáž tvarovek z tvrdého PVC-systém KG nebo z polypropylenu-systém KG 2000 dvouosé DN 150   </t>
  </si>
  <si>
    <t>231</t>
  </si>
  <si>
    <t>916331112</t>
  </si>
  <si>
    <t xml:space="preserve">Osazení zahradního obrubníku betonového do lože z betonu s boční opěrou   </t>
  </si>
  <si>
    <t xml:space="preserve">0,8+4,45+18+5,25+1+3,2+11,45+10,3+27+10,3+6,75+2,6   </t>
  </si>
  <si>
    <t>592</t>
  </si>
  <si>
    <t>592172100</t>
  </si>
  <si>
    <t xml:space="preserve">obrubník betonový zahradní ABO 014-19 šedý 100 x 5 x 25 cm   </t>
  </si>
  <si>
    <t xml:space="preserve">101*1,2   </t>
  </si>
  <si>
    <t>973022451</t>
  </si>
  <si>
    <t xml:space="preserve">Vysekání kapes ve zdivu z kamene pl do 0,25 m2 hl do 300 mm   </t>
  </si>
  <si>
    <t>711</t>
  </si>
  <si>
    <t xml:space="preserve">Izolace proti vodě, vlhkosti a plynům   </t>
  </si>
  <si>
    <t>711161321</t>
  </si>
  <si>
    <t xml:space="preserve">Izolace proti zemní vlhkosti stěn foliemi nopovými pro těžké podmínky tl. 1,0 mm šířky 2,0 m   </t>
  </si>
  <si>
    <t>711161382</t>
  </si>
  <si>
    <t xml:space="preserve">Izolace proti zemní vlhkosti foliemi nopovými ukončené horní provětrávací lištou   </t>
  </si>
  <si>
    <t>721</t>
  </si>
  <si>
    <t xml:space="preserve">Zdravotechnika - vnitřní kanalizace   </t>
  </si>
  <si>
    <t>721173748</t>
  </si>
  <si>
    <t xml:space="preserve">Potrubí kanalizační z PE větrací DN 150   </t>
  </si>
  <si>
    <t>286</t>
  </si>
  <si>
    <t>286113630</t>
  </si>
  <si>
    <t xml:space="preserve">koleno kanalizace plastové KGB 150x87°   </t>
  </si>
  <si>
    <t>286114290</t>
  </si>
  <si>
    <t xml:space="preserve">odbočka kanalizační plastová s hrdlem KGEA-160/160/87°   </t>
  </si>
  <si>
    <t>751</t>
  </si>
  <si>
    <t xml:space="preserve">Vzduchotechnika   </t>
  </si>
  <si>
    <t>751398012</t>
  </si>
  <si>
    <t xml:space="preserve">Mtž větrací mřížky na kruhové potrubí D do 200 mm   </t>
  </si>
  <si>
    <t>Objekt:   Vedlejší rozpočtové náklady</t>
  </si>
  <si>
    <t>VRN</t>
  </si>
  <si>
    <t xml:space="preserve">Vedlejší rozpočtové náklady   </t>
  </si>
  <si>
    <t>VRN1</t>
  </si>
  <si>
    <t xml:space="preserve">Průzkumné, geodetické a projektové práce   </t>
  </si>
  <si>
    <t>000</t>
  </si>
  <si>
    <t>011002000</t>
  </si>
  <si>
    <t xml:space="preserve">Průzkumné práce - vytýčení inženýrských sítí   </t>
  </si>
  <si>
    <t>012002000</t>
  </si>
  <si>
    <t xml:space="preserve">Geodetické práce   </t>
  </si>
  <si>
    <t>VRN3</t>
  </si>
  <si>
    <t>030001000</t>
  </si>
  <si>
    <t xml:space="preserve">Dodatečná izolace zdiva tl 700 mm beztlakovou injektáží křemičitým roztokem   </t>
  </si>
  <si>
    <t>319202.R01</t>
  </si>
  <si>
    <t>Zednické práce - začištění větracího potrubí, začištění otvorů vývrtu</t>
  </si>
  <si>
    <t>Město Český Těšín</t>
  </si>
  <si>
    <t xml:space="preserve">" hlavní vstupní schodiště 3,6*2,6m"1   </t>
  </si>
  <si>
    <t xml:space="preserve">" zadní schodiště 4,5*2,1m"1   </t>
  </si>
  <si>
    <t>Odkopání ŽB konstrukce schodišť s naložením</t>
  </si>
  <si>
    <t xml:space="preserve">Příplatek k odvozu výkopku a vybouraných hmot na skládku ZKD 1 km přes 1 km   </t>
  </si>
  <si>
    <t xml:space="preserve">Odvoz výkopku a vybouraných hmot na skládku nebo meziskládku do 1 km se složením   </t>
  </si>
  <si>
    <t xml:space="preserve">Sanace schodiště  a rampy dle požadavku investora 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</si>
</sst>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0;\-###0"/>
    <numFmt numFmtId="167" formatCode="###0.0;\-###0.0"/>
    <numFmt numFmtId="168" formatCode="#,##0.000;\-#,##0.000"/>
    <numFmt numFmtId="169" formatCode="#,##0.00_ ;\-#,##0.00\ "/>
  </numFmts>
  <fonts count="60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"/>
      <family val="0"/>
    </font>
    <font>
      <sz val="8"/>
      <color indexed="14"/>
      <name val="Arial CE"/>
      <family val="0"/>
    </font>
    <font>
      <b/>
      <sz val="8"/>
      <color indexed="14"/>
      <name val="Arial CE"/>
      <family val="0"/>
    </font>
    <font>
      <b/>
      <sz val="8"/>
      <name val="Arial CE"/>
      <family val="0"/>
    </font>
    <font>
      <sz val="8"/>
      <color indexed="14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color indexed="14"/>
      <name val="Arial CE"/>
      <family val="0"/>
    </font>
    <font>
      <sz val="10"/>
      <name val="Arial CE"/>
      <family val="0"/>
    </font>
    <font>
      <b/>
      <sz val="12"/>
      <name val="Arial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sz val="8"/>
      <color indexed="61"/>
      <name val="Arial CE"/>
      <family val="0"/>
    </font>
    <font>
      <b/>
      <sz val="11"/>
      <name val="Arial CE"/>
      <family val="0"/>
    </font>
    <font>
      <i/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2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top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top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top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12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6" fontId="1" fillId="0" borderId="39" xfId="0" applyNumberFormat="1" applyFont="1" applyBorder="1" applyAlignment="1" applyProtection="1">
      <alignment horizontal="right" vertical="center"/>
      <protection/>
    </xf>
    <xf numFmtId="166" fontId="1" fillId="0" borderId="40" xfId="0" applyNumberFormat="1" applyFont="1" applyBorder="1" applyAlignment="1" applyProtection="1">
      <alignment horizontal="right" vertical="center"/>
      <protection/>
    </xf>
    <xf numFmtId="0" fontId="13" fillId="0" borderId="41" xfId="0" applyFont="1" applyBorder="1" applyAlignment="1" applyProtection="1">
      <alignment horizontal="left" vertical="top"/>
      <protection/>
    </xf>
    <xf numFmtId="0" fontId="13" fillId="0" borderId="42" xfId="0" applyFont="1" applyBorder="1" applyAlignment="1" applyProtection="1">
      <alignment horizontal="left" vertical="top"/>
      <protection/>
    </xf>
    <xf numFmtId="166" fontId="1" fillId="0" borderId="41" xfId="0" applyNumberFormat="1" applyFont="1" applyBorder="1" applyAlignment="1" applyProtection="1">
      <alignment horizontal="right" vertical="center"/>
      <protection/>
    </xf>
    <xf numFmtId="166" fontId="1" fillId="0" borderId="42" xfId="0" applyNumberFormat="1" applyFont="1" applyBorder="1" applyAlignment="1" applyProtection="1">
      <alignment horizontal="right" vertical="center"/>
      <protection/>
    </xf>
    <xf numFmtId="166" fontId="14" fillId="0" borderId="40" xfId="0" applyNumberFormat="1" applyFont="1" applyBorder="1" applyAlignment="1" applyProtection="1">
      <alignment horizontal="right" vertical="center"/>
      <protection/>
    </xf>
    <xf numFmtId="37" fontId="14" fillId="0" borderId="16" xfId="0" applyNumberFormat="1" applyFont="1" applyBorder="1" applyAlignment="1" applyProtection="1">
      <alignment horizontal="right" vertical="center"/>
      <protection/>
    </xf>
    <xf numFmtId="0" fontId="13" fillId="0" borderId="40" xfId="0" applyFont="1" applyBorder="1" applyAlignment="1" applyProtection="1">
      <alignment horizontal="left" vertical="top"/>
      <protection/>
    </xf>
    <xf numFmtId="166" fontId="1" fillId="0" borderId="43" xfId="0" applyNumberFormat="1" applyFont="1" applyBorder="1" applyAlignment="1" applyProtection="1">
      <alignment horizontal="right" vertical="center"/>
      <protection/>
    </xf>
    <xf numFmtId="0" fontId="12" fillId="0" borderId="32" xfId="0" applyFont="1" applyBorder="1" applyAlignment="1" applyProtection="1">
      <alignment horizontal="left" vertical="center" wrapText="1"/>
      <protection/>
    </xf>
    <xf numFmtId="0" fontId="15" fillId="0" borderId="34" xfId="0" applyFont="1" applyBorder="1" applyAlignment="1" applyProtection="1">
      <alignment horizontal="left" vertical="center"/>
      <protection/>
    </xf>
    <xf numFmtId="0" fontId="15" fillId="0" borderId="36" xfId="0" applyFont="1" applyBorder="1" applyAlignment="1" applyProtection="1">
      <alignment horizontal="left" vertical="center"/>
      <protection/>
    </xf>
    <xf numFmtId="0" fontId="12" fillId="0" borderId="37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12" fillId="0" borderId="38" xfId="0" applyFont="1" applyBorder="1" applyAlignment="1" applyProtection="1">
      <alignment horizontal="left" vertical="center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39" fontId="14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39" fontId="1" fillId="0" borderId="48" xfId="0" applyNumberFormat="1" applyFont="1" applyBorder="1" applyAlignment="1" applyProtection="1">
      <alignment horizontal="right" vertical="center"/>
      <protection/>
    </xf>
    <xf numFmtId="166" fontId="1" fillId="0" borderId="51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37" fontId="1" fillId="0" borderId="48" xfId="0" applyNumberFormat="1" applyFont="1" applyBorder="1" applyAlignment="1" applyProtection="1">
      <alignment horizontal="right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39" fontId="14" fillId="0" borderId="31" xfId="0" applyNumberFormat="1" applyFont="1" applyBorder="1" applyAlignment="1" applyProtection="1">
      <alignment horizontal="right" vertical="center"/>
      <protection/>
    </xf>
    <xf numFmtId="37" fontId="1" fillId="0" borderId="31" xfId="0" applyNumberFormat="1" applyFont="1" applyBorder="1" applyAlignment="1" applyProtection="1">
      <alignment horizontal="right" vertical="center"/>
      <protection/>
    </xf>
    <xf numFmtId="166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39" fontId="14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39" fontId="14" fillId="0" borderId="32" xfId="0" applyNumberFormat="1" applyFont="1" applyBorder="1" applyAlignment="1" applyProtection="1">
      <alignment horizontal="right" vertical="center"/>
      <protection/>
    </xf>
    <xf numFmtId="166" fontId="14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4" fillId="0" borderId="53" xfId="0" applyFont="1" applyBorder="1" applyAlignment="1" applyProtection="1">
      <alignment horizontal="left" vertical="center"/>
      <protection/>
    </xf>
    <xf numFmtId="0" fontId="12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6" fillId="0" borderId="36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 applyProtection="1">
      <alignment horizontal="left" vertical="center"/>
      <protection/>
    </xf>
    <xf numFmtId="39" fontId="16" fillId="0" borderId="35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7" fillId="0" borderId="56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9" fillId="0" borderId="45" xfId="0" applyFont="1" applyBorder="1" applyAlignment="1">
      <alignment horizontal="left" vertical="center"/>
    </xf>
    <xf numFmtId="2" fontId="9" fillId="0" borderId="59" xfId="0" applyNumberFormat="1" applyFont="1" applyBorder="1" applyAlignment="1">
      <alignment horizontal="center" vertical="center"/>
    </xf>
    <xf numFmtId="167" fontId="9" fillId="0" borderId="59" xfId="0" applyNumberFormat="1" applyFont="1" applyBorder="1" applyAlignment="1">
      <alignment horizontal="right" vertical="center"/>
    </xf>
    <xf numFmtId="39" fontId="9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9" fillId="0" borderId="52" xfId="0" applyFont="1" applyBorder="1" applyAlignment="1">
      <alignment horizontal="left" vertical="center"/>
    </xf>
    <xf numFmtId="2" fontId="9" fillId="0" borderId="58" xfId="0" applyNumberFormat="1" applyFont="1" applyBorder="1" applyAlignment="1">
      <alignment horizontal="center" vertical="center"/>
    </xf>
    <xf numFmtId="167" fontId="9" fillId="0" borderId="58" xfId="0" applyNumberFormat="1" applyFont="1" applyBorder="1" applyAlignment="1">
      <alignment horizontal="right" vertical="center"/>
    </xf>
    <xf numFmtId="39" fontId="9" fillId="0" borderId="58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6" fillId="0" borderId="40" xfId="0" applyFont="1" applyBorder="1" applyAlignment="1">
      <alignment horizontal="left" vertical="center"/>
    </xf>
    <xf numFmtId="2" fontId="9" fillId="0" borderId="40" xfId="0" applyNumberFormat="1" applyFont="1" applyBorder="1" applyAlignment="1">
      <alignment horizontal="right" vertical="center"/>
    </xf>
    <xf numFmtId="167" fontId="9" fillId="0" borderId="40" xfId="0" applyNumberFormat="1" applyFont="1" applyBorder="1" applyAlignment="1">
      <alignment horizontal="right" vertical="center"/>
    </xf>
    <xf numFmtId="2" fontId="9" fillId="0" borderId="40" xfId="0" applyNumberFormat="1" applyFont="1" applyBorder="1" applyAlignment="1">
      <alignment horizontal="left" vertical="center"/>
    </xf>
    <xf numFmtId="39" fontId="16" fillId="0" borderId="40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top"/>
    </xf>
    <xf numFmtId="0" fontId="15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center"/>
    </xf>
    <xf numFmtId="167" fontId="3" fillId="0" borderId="35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39" fontId="1" fillId="0" borderId="5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39" fontId="1" fillId="0" borderId="5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/>
      <protection/>
    </xf>
    <xf numFmtId="37" fontId="7" fillId="0" borderId="0" xfId="0" applyNumberFormat="1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168" fontId="9" fillId="0" borderId="0" xfId="0" applyNumberFormat="1" applyFont="1" applyAlignment="1" applyProtection="1">
      <alignment horizontal="right" vertical="top"/>
      <protection/>
    </xf>
    <xf numFmtId="39" fontId="11" fillId="0" borderId="0" xfId="0" applyNumberFormat="1" applyFont="1" applyAlignment="1" applyProtection="1">
      <alignment horizontal="right" vertical="top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top" wrapText="1"/>
      <protection/>
    </xf>
    <xf numFmtId="168" fontId="19" fillId="0" borderId="0" xfId="0" applyNumberFormat="1" applyFont="1" applyAlignment="1" applyProtection="1">
      <alignment horizontal="right" vertical="top"/>
      <protection/>
    </xf>
    <xf numFmtId="39" fontId="19" fillId="0" borderId="0" xfId="0" applyNumberFormat="1" applyFont="1" applyAlignment="1" applyProtection="1">
      <alignment horizontal="right" vertical="top"/>
      <protection/>
    </xf>
    <xf numFmtId="0" fontId="9" fillId="33" borderId="28" xfId="0" applyFont="1" applyFill="1" applyBorder="1" applyAlignment="1" applyProtection="1">
      <alignment horizontal="center" vertical="center" wrapText="1"/>
      <protection/>
    </xf>
    <xf numFmtId="37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wrapText="1"/>
    </xf>
    <xf numFmtId="168" fontId="20" fillId="0" borderId="0" xfId="0" applyNumberFormat="1" applyFont="1" applyAlignment="1">
      <alignment horizontal="right"/>
    </xf>
    <xf numFmtId="39" fontId="20" fillId="0" borderId="0" xfId="0" applyNumberFormat="1" applyFont="1" applyAlignment="1">
      <alignment horizontal="right"/>
    </xf>
    <xf numFmtId="37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left" wrapText="1"/>
    </xf>
    <xf numFmtId="168" fontId="21" fillId="0" borderId="0" xfId="0" applyNumberFormat="1" applyFont="1" applyAlignment="1">
      <alignment horizontal="right"/>
    </xf>
    <xf numFmtId="39" fontId="21" fillId="0" borderId="0" xfId="0" applyNumberFormat="1" applyFont="1" applyAlignment="1">
      <alignment horizontal="right"/>
    </xf>
    <xf numFmtId="37" fontId="9" fillId="0" borderId="64" xfId="0" applyNumberFormat="1" applyFont="1" applyBorder="1" applyAlignment="1">
      <alignment horizontal="right"/>
    </xf>
    <xf numFmtId="0" fontId="9" fillId="0" borderId="64" xfId="0" applyFont="1" applyBorder="1" applyAlignment="1">
      <alignment horizontal="left" wrapText="1"/>
    </xf>
    <xf numFmtId="168" fontId="9" fillId="0" borderId="64" xfId="0" applyNumberFormat="1" applyFont="1" applyBorder="1" applyAlignment="1">
      <alignment horizontal="right"/>
    </xf>
    <xf numFmtId="39" fontId="9" fillId="0" borderId="64" xfId="0" applyNumberFormat="1" applyFont="1" applyBorder="1" applyAlignment="1">
      <alignment horizontal="right"/>
    </xf>
    <xf numFmtId="37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left" wrapText="1"/>
    </xf>
    <xf numFmtId="168" fontId="22" fillId="0" borderId="0" xfId="0" applyNumberFormat="1" applyFont="1" applyAlignment="1">
      <alignment horizontal="right"/>
    </xf>
    <xf numFmtId="39" fontId="22" fillId="0" borderId="0" xfId="0" applyNumberFormat="1" applyFont="1" applyAlignment="1">
      <alignment horizontal="right"/>
    </xf>
    <xf numFmtId="37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left" wrapText="1"/>
    </xf>
    <xf numFmtId="168" fontId="23" fillId="0" borderId="0" xfId="0" applyNumberFormat="1" applyFont="1" applyAlignment="1">
      <alignment horizontal="right"/>
    </xf>
    <xf numFmtId="39" fontId="23" fillId="0" borderId="0" xfId="0" applyNumberFormat="1" applyFont="1" applyAlignment="1">
      <alignment horizontal="right"/>
    </xf>
    <xf numFmtId="37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left" wrapText="1"/>
    </xf>
    <xf numFmtId="168" fontId="24" fillId="0" borderId="0" xfId="0" applyNumberFormat="1" applyFont="1" applyAlignment="1">
      <alignment horizontal="right"/>
    </xf>
    <xf numFmtId="39" fontId="24" fillId="0" borderId="0" xfId="0" applyNumberFormat="1" applyFont="1" applyAlignment="1">
      <alignment horizontal="right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8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37" fontId="25" fillId="0" borderId="64" xfId="0" applyNumberFormat="1" applyFont="1" applyBorder="1" applyAlignment="1">
      <alignment horizontal="right"/>
    </xf>
    <xf numFmtId="0" fontId="25" fillId="0" borderId="64" xfId="0" applyFont="1" applyBorder="1" applyAlignment="1">
      <alignment horizontal="left" wrapText="1"/>
    </xf>
    <xf numFmtId="168" fontId="25" fillId="0" borderId="64" xfId="0" applyNumberFormat="1" applyFont="1" applyBorder="1" applyAlignment="1">
      <alignment horizontal="right"/>
    </xf>
    <xf numFmtId="39" fontId="25" fillId="0" borderId="64" xfId="0" applyNumberFormat="1" applyFont="1" applyBorder="1" applyAlignment="1">
      <alignment horizontal="right"/>
    </xf>
    <xf numFmtId="39" fontId="9" fillId="0" borderId="59" xfId="0" applyNumberFormat="1" applyFont="1" applyBorder="1" applyAlignment="1">
      <alignment horizontal="right" vertical="center"/>
    </xf>
    <xf numFmtId="39" fontId="9" fillId="0" borderId="58" xfId="0" applyNumberFormat="1" applyFont="1" applyBorder="1" applyAlignment="1">
      <alignment horizontal="right" vertical="center"/>
    </xf>
    <xf numFmtId="0" fontId="9" fillId="0" borderId="27" xfId="0" applyFont="1" applyBorder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horizontal="left" vertical="center"/>
      <protection/>
    </xf>
    <xf numFmtId="0" fontId="9" fillId="0" borderId="28" xfId="0" applyFont="1" applyBorder="1" applyAlignment="1" applyProtection="1">
      <alignment horizontal="left" vertical="center" wrapText="1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27" xfId="0" applyFont="1" applyBorder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left" vertical="center" wrapText="1"/>
      <protection/>
    </xf>
    <xf numFmtId="0" fontId="9" fillId="0" borderId="51" xfId="0" applyFont="1" applyBorder="1" applyAlignment="1" applyProtection="1">
      <alignment horizontal="left" vertical="center"/>
      <protection/>
    </xf>
    <xf numFmtId="0" fontId="9" fillId="0" borderId="50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5" fillId="0" borderId="51" xfId="0" applyFont="1" applyBorder="1" applyAlignment="1" applyProtection="1">
      <alignment horizontal="left" vertical="center"/>
      <protection/>
    </xf>
    <xf numFmtId="0" fontId="5" fillId="0" borderId="5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top"/>
      <protection/>
    </xf>
    <xf numFmtId="0" fontId="7" fillId="0" borderId="62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9" fillId="0" borderId="65" xfId="0" applyFont="1" applyBorder="1" applyAlignment="1" applyProtection="1">
      <alignment horizontal="left" vertical="center" wrapText="1"/>
      <protection/>
    </xf>
    <xf numFmtId="0" fontId="9" fillId="0" borderId="22" xfId="0" applyFont="1" applyBorder="1" applyAlignment="1" applyProtection="1">
      <alignment horizontal="left" vertical="center" wrapText="1"/>
      <protection/>
    </xf>
    <xf numFmtId="0" fontId="9" fillId="0" borderId="20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O15" sqref="O15:P15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211" t="s">
        <v>2</v>
      </c>
      <c r="F5" s="212"/>
      <c r="G5" s="212"/>
      <c r="H5" s="212"/>
      <c r="I5" s="212"/>
      <c r="J5" s="212"/>
      <c r="K5" s="212"/>
      <c r="L5" s="213"/>
      <c r="M5" s="17"/>
      <c r="N5" s="17"/>
      <c r="O5" s="195" t="s">
        <v>3</v>
      </c>
      <c r="P5" s="195"/>
      <c r="Q5" s="18"/>
      <c r="R5" s="19"/>
      <c r="S5" s="20"/>
    </row>
    <row r="6" spans="1:19" s="2" customFormat="1" ht="24.75" customHeight="1">
      <c r="A6" s="16"/>
      <c r="B6" s="17"/>
      <c r="C6" s="17"/>
      <c r="D6" s="17"/>
      <c r="E6" s="214"/>
      <c r="F6" s="215"/>
      <c r="G6" s="215"/>
      <c r="H6" s="215"/>
      <c r="I6" s="215"/>
      <c r="J6" s="215"/>
      <c r="K6" s="215"/>
      <c r="L6" s="216"/>
      <c r="M6" s="17"/>
      <c r="N6" s="17"/>
      <c r="O6" s="195" t="s">
        <v>4</v>
      </c>
      <c r="P6" s="195"/>
      <c r="Q6" s="21"/>
      <c r="R6" s="20"/>
      <c r="S6" s="20"/>
    </row>
    <row r="7" spans="1:19" s="2" customFormat="1" ht="24.75" customHeight="1">
      <c r="A7" s="16"/>
      <c r="B7" s="22"/>
      <c r="C7" s="17"/>
      <c r="D7" s="17"/>
      <c r="E7" s="217"/>
      <c r="F7" s="218"/>
      <c r="G7" s="218"/>
      <c r="H7" s="218"/>
      <c r="I7" s="218"/>
      <c r="J7" s="218"/>
      <c r="K7" s="218"/>
      <c r="L7" s="219"/>
      <c r="M7" s="17"/>
      <c r="N7" s="17"/>
      <c r="O7" s="195" t="s">
        <v>5</v>
      </c>
      <c r="P7" s="195"/>
      <c r="Q7" s="23"/>
      <c r="R7" s="24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95" t="s">
        <v>6</v>
      </c>
      <c r="P8" s="195"/>
      <c r="Q8" s="17" t="s">
        <v>7</v>
      </c>
      <c r="R8" s="17"/>
      <c r="S8" s="20"/>
    </row>
    <row r="9" spans="1:19" s="2" customFormat="1" ht="24.75" customHeight="1" thickBot="1">
      <c r="A9" s="16"/>
      <c r="B9" s="17" t="s">
        <v>8</v>
      </c>
      <c r="C9" s="17"/>
      <c r="D9" s="17"/>
      <c r="E9" s="220" t="s">
        <v>249</v>
      </c>
      <c r="F9" s="221"/>
      <c r="G9" s="221"/>
      <c r="H9" s="221"/>
      <c r="I9" s="221"/>
      <c r="J9" s="221"/>
      <c r="K9" s="221"/>
      <c r="L9" s="222"/>
      <c r="M9" s="17"/>
      <c r="N9" s="17"/>
      <c r="O9" s="193"/>
      <c r="P9" s="189"/>
      <c r="Q9" s="193"/>
      <c r="R9" s="194"/>
      <c r="S9" s="20"/>
    </row>
    <row r="10" spans="1:19" s="2" customFormat="1" ht="24.75" customHeight="1" thickBot="1">
      <c r="A10" s="16"/>
      <c r="B10" s="17" t="s">
        <v>10</v>
      </c>
      <c r="C10" s="17"/>
      <c r="D10" s="17"/>
      <c r="E10" s="223"/>
      <c r="F10" s="205"/>
      <c r="G10" s="205"/>
      <c r="H10" s="205"/>
      <c r="I10" s="205"/>
      <c r="J10" s="205"/>
      <c r="K10" s="205"/>
      <c r="L10" s="224"/>
      <c r="M10" s="17"/>
      <c r="N10" s="17"/>
      <c r="O10" s="196"/>
      <c r="P10" s="197"/>
      <c r="Q10" s="196"/>
      <c r="R10" s="198"/>
      <c r="S10" s="20"/>
    </row>
    <row r="11" spans="1:19" s="2" customFormat="1" ht="24.75" customHeight="1" thickBot="1">
      <c r="A11" s="16"/>
      <c r="B11" s="17" t="s">
        <v>11</v>
      </c>
      <c r="C11" s="17"/>
      <c r="D11" s="17"/>
      <c r="E11" s="223" t="s">
        <v>9</v>
      </c>
      <c r="F11" s="205"/>
      <c r="G11" s="205"/>
      <c r="H11" s="205"/>
      <c r="I11" s="205"/>
      <c r="J11" s="205"/>
      <c r="K11" s="205"/>
      <c r="L11" s="224"/>
      <c r="M11" s="17"/>
      <c r="N11" s="17"/>
      <c r="O11" s="188"/>
      <c r="P11" s="189"/>
      <c r="Q11" s="26"/>
      <c r="R11" s="25"/>
      <c r="S11" s="20"/>
    </row>
    <row r="12" spans="1:19" s="2" customFormat="1" ht="24.75" customHeight="1">
      <c r="A12" s="16"/>
      <c r="B12" s="17" t="s">
        <v>12</v>
      </c>
      <c r="C12" s="17"/>
      <c r="D12" s="17"/>
      <c r="E12" s="199" t="s">
        <v>9</v>
      </c>
      <c r="F12" s="200"/>
      <c r="G12" s="200"/>
      <c r="H12" s="200"/>
      <c r="I12" s="200"/>
      <c r="J12" s="200"/>
      <c r="K12" s="200"/>
      <c r="L12" s="201"/>
      <c r="M12" s="17"/>
      <c r="N12" s="17"/>
      <c r="O12" s="190"/>
      <c r="P12" s="191"/>
      <c r="Q12" s="190"/>
      <c r="R12" s="191"/>
      <c r="S12" s="20"/>
    </row>
    <row r="13" spans="1:19" s="2" customFormat="1" ht="12.75" customHeight="1">
      <c r="A13" s="27"/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9"/>
      <c r="Q13" s="29"/>
      <c r="R13" s="28"/>
      <c r="S13" s="30"/>
    </row>
    <row r="14" spans="1:19" s="2" customFormat="1" ht="18.75" customHeight="1">
      <c r="A14" s="16"/>
      <c r="B14" s="17"/>
      <c r="C14" s="17"/>
      <c r="D14" s="17"/>
      <c r="E14" s="31" t="s">
        <v>13</v>
      </c>
      <c r="F14" s="17"/>
      <c r="G14" s="17"/>
      <c r="H14" s="17"/>
      <c r="I14" s="17"/>
      <c r="J14" s="17"/>
      <c r="K14" s="17"/>
      <c r="L14" s="17"/>
      <c r="M14" s="17"/>
      <c r="N14" s="17"/>
      <c r="O14" s="192" t="s">
        <v>14</v>
      </c>
      <c r="P14" s="192"/>
      <c r="Q14" s="31"/>
      <c r="R14" s="32"/>
      <c r="S14" s="20"/>
    </row>
    <row r="15" spans="1:19" s="2" customFormat="1" ht="18.75" customHeight="1">
      <c r="A15" s="16"/>
      <c r="B15" s="17"/>
      <c r="C15" s="17"/>
      <c r="D15" s="17"/>
      <c r="E15" s="33"/>
      <c r="F15" s="17"/>
      <c r="G15" s="31"/>
      <c r="H15" s="17"/>
      <c r="I15" s="31"/>
      <c r="J15" s="34"/>
      <c r="K15" s="17"/>
      <c r="L15" s="17"/>
      <c r="M15" s="17"/>
      <c r="N15" s="17"/>
      <c r="O15" s="188"/>
      <c r="P15" s="189"/>
      <c r="Q15" s="31"/>
      <c r="R15" s="35"/>
      <c r="S15" s="20"/>
    </row>
    <row r="16" spans="1:19" s="2" customFormat="1" ht="9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17"/>
      <c r="P16" s="37"/>
      <c r="Q16" s="37"/>
      <c r="R16" s="37"/>
      <c r="S16" s="38"/>
    </row>
    <row r="17" spans="1:19" s="2" customFormat="1" ht="20.25" customHeight="1">
      <c r="A17" s="39"/>
      <c r="B17" s="40"/>
      <c r="C17" s="40"/>
      <c r="D17" s="40"/>
      <c r="E17" s="41" t="s">
        <v>15</v>
      </c>
      <c r="F17" s="40"/>
      <c r="G17" s="40"/>
      <c r="H17" s="40"/>
      <c r="I17" s="40"/>
      <c r="J17" s="40"/>
      <c r="K17" s="40"/>
      <c r="L17" s="40"/>
      <c r="M17" s="40"/>
      <c r="N17" s="40"/>
      <c r="O17" s="14"/>
      <c r="P17" s="40"/>
      <c r="Q17" s="40"/>
      <c r="R17" s="40"/>
      <c r="S17" s="42"/>
    </row>
    <row r="18" spans="1:19" s="2" customFormat="1" ht="21.75" customHeight="1">
      <c r="A18" s="43" t="s">
        <v>16</v>
      </c>
      <c r="B18" s="44"/>
      <c r="C18" s="44"/>
      <c r="D18" s="45"/>
      <c r="E18" s="46" t="s">
        <v>17</v>
      </c>
      <c r="F18" s="45"/>
      <c r="G18" s="46" t="s">
        <v>18</v>
      </c>
      <c r="H18" s="44"/>
      <c r="I18" s="45"/>
      <c r="J18" s="46" t="s">
        <v>19</v>
      </c>
      <c r="K18" s="44"/>
      <c r="L18" s="46" t="s">
        <v>20</v>
      </c>
      <c r="M18" s="44"/>
      <c r="N18" s="44"/>
      <c r="O18" s="44"/>
      <c r="P18" s="45"/>
      <c r="Q18" s="46" t="s">
        <v>21</v>
      </c>
      <c r="R18" s="44"/>
      <c r="S18" s="47"/>
    </row>
    <row r="19" spans="1:19" s="2" customFormat="1" ht="19.5" customHeight="1">
      <c r="A19" s="48"/>
      <c r="B19" s="49"/>
      <c r="C19" s="49"/>
      <c r="D19" s="50"/>
      <c r="E19" s="51"/>
      <c r="F19" s="52"/>
      <c r="G19" s="53"/>
      <c r="H19" s="49"/>
      <c r="I19" s="50"/>
      <c r="J19" s="51"/>
      <c r="K19" s="54"/>
      <c r="L19" s="53"/>
      <c r="M19" s="49"/>
      <c r="N19" s="49"/>
      <c r="O19" s="55"/>
      <c r="P19" s="50"/>
      <c r="Q19" s="53"/>
      <c r="R19" s="56"/>
      <c r="S19" s="57"/>
    </row>
    <row r="20" spans="1:19" s="2" customFormat="1" ht="20.25" customHeight="1">
      <c r="A20" s="39"/>
      <c r="B20" s="40"/>
      <c r="C20" s="40"/>
      <c r="D20" s="40"/>
      <c r="E20" s="41" t="s">
        <v>22</v>
      </c>
      <c r="F20" s="40"/>
      <c r="G20" s="40"/>
      <c r="H20" s="40"/>
      <c r="I20" s="40"/>
      <c r="J20" s="58" t="s">
        <v>23</v>
      </c>
      <c r="K20" s="40"/>
      <c r="L20" s="40"/>
      <c r="M20" s="40"/>
      <c r="N20" s="40"/>
      <c r="O20" s="37"/>
      <c r="P20" s="40"/>
      <c r="Q20" s="40"/>
      <c r="R20" s="40"/>
      <c r="S20" s="42"/>
    </row>
    <row r="21" spans="1:19" s="2" customFormat="1" ht="19.5" customHeight="1">
      <c r="A21" s="59" t="s">
        <v>24</v>
      </c>
      <c r="B21" s="60"/>
      <c r="C21" s="61" t="s">
        <v>25</v>
      </c>
      <c r="D21" s="62"/>
      <c r="E21" s="62"/>
      <c r="F21" s="63"/>
      <c r="G21" s="59" t="s">
        <v>26</v>
      </c>
      <c r="H21" s="64"/>
      <c r="I21" s="61" t="s">
        <v>27</v>
      </c>
      <c r="J21" s="62"/>
      <c r="K21" s="62"/>
      <c r="L21" s="59" t="s">
        <v>28</v>
      </c>
      <c r="M21" s="64"/>
      <c r="N21" s="61" t="s">
        <v>29</v>
      </c>
      <c r="O21" s="65"/>
      <c r="P21" s="62"/>
      <c r="Q21" s="62"/>
      <c r="R21" s="62"/>
      <c r="S21" s="63"/>
    </row>
    <row r="22" spans="1:19" s="2" customFormat="1" ht="19.5" customHeight="1">
      <c r="A22" s="66" t="s">
        <v>30</v>
      </c>
      <c r="B22" s="67" t="s">
        <v>31</v>
      </c>
      <c r="C22" s="68"/>
      <c r="D22" s="69" t="s">
        <v>32</v>
      </c>
      <c r="E22" s="70">
        <f>'SO 01 - Rozpočet'!H13+'SO 02 - Rozpočet'!H13</f>
        <v>0</v>
      </c>
      <c r="F22" s="71"/>
      <c r="G22" s="66" t="s">
        <v>33</v>
      </c>
      <c r="H22" s="72" t="s">
        <v>34</v>
      </c>
      <c r="I22" s="73"/>
      <c r="J22" s="74">
        <v>0</v>
      </c>
      <c r="K22" s="75"/>
      <c r="L22" s="66" t="s">
        <v>35</v>
      </c>
      <c r="M22" s="202" t="s">
        <v>36</v>
      </c>
      <c r="N22" s="203"/>
      <c r="O22" s="203"/>
      <c r="P22" s="203"/>
      <c r="Q22" s="204"/>
      <c r="R22" s="70">
        <v>0</v>
      </c>
      <c r="S22" s="71"/>
    </row>
    <row r="23" spans="1:19" s="2" customFormat="1" ht="19.5" customHeight="1">
      <c r="A23" s="66" t="s">
        <v>37</v>
      </c>
      <c r="B23" s="76"/>
      <c r="C23" s="77"/>
      <c r="D23" s="69" t="s">
        <v>38</v>
      </c>
      <c r="E23" s="70">
        <v>0</v>
      </c>
      <c r="F23" s="71"/>
      <c r="G23" s="66" t="s">
        <v>39</v>
      </c>
      <c r="H23" s="17" t="s">
        <v>40</v>
      </c>
      <c r="I23" s="73"/>
      <c r="J23" s="74">
        <v>0</v>
      </c>
      <c r="K23" s="75"/>
      <c r="L23" s="66" t="s">
        <v>41</v>
      </c>
      <c r="M23" s="205" t="s">
        <v>42</v>
      </c>
      <c r="N23" s="192"/>
      <c r="O23" s="192"/>
      <c r="P23" s="192"/>
      <c r="Q23" s="192"/>
      <c r="R23" s="70">
        <v>0</v>
      </c>
      <c r="S23" s="71"/>
    </row>
    <row r="24" spans="1:19" s="2" customFormat="1" ht="19.5" customHeight="1">
      <c r="A24" s="66" t="s">
        <v>43</v>
      </c>
      <c r="B24" s="67" t="s">
        <v>44</v>
      </c>
      <c r="C24" s="68"/>
      <c r="D24" s="69" t="s">
        <v>32</v>
      </c>
      <c r="E24" s="70">
        <f>'SO 01 - Rozpočet'!H38+'SO 02 - Rozpočet'!H62</f>
        <v>0</v>
      </c>
      <c r="F24" s="71"/>
      <c r="G24" s="66" t="s">
        <v>45</v>
      </c>
      <c r="H24" s="72" t="s">
        <v>46</v>
      </c>
      <c r="I24" s="73"/>
      <c r="J24" s="74">
        <v>0</v>
      </c>
      <c r="K24" s="75"/>
      <c r="L24" s="66" t="s">
        <v>47</v>
      </c>
      <c r="M24" s="202" t="s">
        <v>48</v>
      </c>
      <c r="N24" s="206"/>
      <c r="O24" s="206"/>
      <c r="P24" s="206"/>
      <c r="Q24" s="207"/>
      <c r="R24" s="70">
        <v>0</v>
      </c>
      <c r="S24" s="71"/>
    </row>
    <row r="25" spans="1:19" s="2" customFormat="1" ht="19.5" customHeight="1">
      <c r="A25" s="66" t="s">
        <v>49</v>
      </c>
      <c r="B25" s="76"/>
      <c r="C25" s="77"/>
      <c r="D25" s="69" t="s">
        <v>38</v>
      </c>
      <c r="E25" s="70">
        <v>0</v>
      </c>
      <c r="F25" s="71"/>
      <c r="G25" s="66" t="s">
        <v>50</v>
      </c>
      <c r="H25" s="72"/>
      <c r="I25" s="73"/>
      <c r="J25" s="74">
        <v>0</v>
      </c>
      <c r="K25" s="75"/>
      <c r="L25" s="66" t="s">
        <v>51</v>
      </c>
      <c r="M25" s="205" t="s">
        <v>52</v>
      </c>
      <c r="N25" s="208"/>
      <c r="O25" s="208"/>
      <c r="P25" s="208"/>
      <c r="Q25" s="208"/>
      <c r="R25" s="70">
        <v>0</v>
      </c>
      <c r="S25" s="71"/>
    </row>
    <row r="26" spans="1:19" s="2" customFormat="1" ht="19.5" customHeight="1">
      <c r="A26" s="66" t="s">
        <v>53</v>
      </c>
      <c r="B26" s="67" t="s">
        <v>54</v>
      </c>
      <c r="C26" s="68"/>
      <c r="D26" s="69" t="s">
        <v>32</v>
      </c>
      <c r="E26" s="70">
        <v>0</v>
      </c>
      <c r="F26" s="71"/>
      <c r="G26" s="78"/>
      <c r="H26" s="79"/>
      <c r="I26" s="73"/>
      <c r="J26" s="80"/>
      <c r="K26" s="75"/>
      <c r="L26" s="66" t="s">
        <v>55</v>
      </c>
      <c r="M26" s="202" t="s">
        <v>56</v>
      </c>
      <c r="N26" s="209"/>
      <c r="O26" s="209"/>
      <c r="P26" s="209"/>
      <c r="Q26" s="210"/>
      <c r="R26" s="70">
        <v>0</v>
      </c>
      <c r="S26" s="71"/>
    </row>
    <row r="27" spans="1:19" s="2" customFormat="1" ht="19.5" customHeight="1">
      <c r="A27" s="66" t="s">
        <v>57</v>
      </c>
      <c r="B27" s="76"/>
      <c r="C27" s="77"/>
      <c r="D27" s="69" t="s">
        <v>38</v>
      </c>
      <c r="E27" s="70">
        <v>0</v>
      </c>
      <c r="F27" s="71"/>
      <c r="G27" s="78"/>
      <c r="H27" s="79"/>
      <c r="I27" s="73"/>
      <c r="J27" s="80"/>
      <c r="K27" s="75"/>
      <c r="L27" s="66" t="s">
        <v>58</v>
      </c>
      <c r="M27" s="72" t="s">
        <v>59</v>
      </c>
      <c r="N27" s="79"/>
      <c r="O27" s="17"/>
      <c r="P27" s="79"/>
      <c r="Q27" s="73"/>
      <c r="R27" s="70">
        <f>'SO 00 - Rozpočet'!H19</f>
        <v>0</v>
      </c>
      <c r="S27" s="71"/>
    </row>
    <row r="28" spans="1:19" s="2" customFormat="1" ht="19.5" customHeight="1">
      <c r="A28" s="66" t="s">
        <v>60</v>
      </c>
      <c r="B28" s="81" t="s">
        <v>61</v>
      </c>
      <c r="C28" s="79"/>
      <c r="D28" s="73"/>
      <c r="E28" s="82">
        <f>E22+E24</f>
        <v>0</v>
      </c>
      <c r="F28" s="42"/>
      <c r="G28" s="66" t="s">
        <v>62</v>
      </c>
      <c r="H28" s="81" t="s">
        <v>63</v>
      </c>
      <c r="I28" s="73"/>
      <c r="J28" s="83"/>
      <c r="K28" s="84"/>
      <c r="L28" s="66" t="s">
        <v>64</v>
      </c>
      <c r="M28" s="81" t="s">
        <v>65</v>
      </c>
      <c r="N28" s="79"/>
      <c r="O28" s="79"/>
      <c r="P28" s="79"/>
      <c r="Q28" s="73"/>
      <c r="R28" s="82">
        <f>R27</f>
        <v>0</v>
      </c>
      <c r="S28" s="42"/>
    </row>
    <row r="29" spans="1:19" s="2" customFormat="1" ht="19.5" customHeight="1">
      <c r="A29" s="85" t="s">
        <v>66</v>
      </c>
      <c r="B29" s="86" t="s">
        <v>67</v>
      </c>
      <c r="C29" s="87"/>
      <c r="D29" s="88"/>
      <c r="E29" s="89">
        <v>0</v>
      </c>
      <c r="F29" s="90"/>
      <c r="G29" s="85" t="s">
        <v>68</v>
      </c>
      <c r="H29" s="86" t="s">
        <v>69</v>
      </c>
      <c r="I29" s="88"/>
      <c r="J29" s="91">
        <v>0</v>
      </c>
      <c r="K29" s="92"/>
      <c r="L29" s="85" t="s">
        <v>70</v>
      </c>
      <c r="M29" s="86" t="s">
        <v>71</v>
      </c>
      <c r="N29" s="87"/>
      <c r="O29" s="37"/>
      <c r="P29" s="87"/>
      <c r="Q29" s="88"/>
      <c r="R29" s="89">
        <v>0</v>
      </c>
      <c r="S29" s="90"/>
    </row>
    <row r="30" spans="1:19" s="2" customFormat="1" ht="19.5" customHeight="1">
      <c r="A30" s="93"/>
      <c r="B30" s="94"/>
      <c r="C30" s="95" t="s">
        <v>72</v>
      </c>
      <c r="D30" s="96"/>
      <c r="E30" s="96"/>
      <c r="F30" s="96"/>
      <c r="G30" s="96"/>
      <c r="H30" s="96"/>
      <c r="I30" s="96"/>
      <c r="J30" s="96"/>
      <c r="K30" s="96"/>
      <c r="L30" s="59" t="s">
        <v>73</v>
      </c>
      <c r="M30" s="97"/>
      <c r="N30" s="62" t="s">
        <v>74</v>
      </c>
      <c r="O30" s="98"/>
      <c r="P30" s="98"/>
      <c r="Q30" s="98"/>
      <c r="R30" s="99">
        <f>E28+R28</f>
        <v>0</v>
      </c>
      <c r="S30" s="100"/>
    </row>
    <row r="31" spans="1:19" s="2" customFormat="1" ht="14.2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01"/>
      <c r="M31" s="102" t="s">
        <v>75</v>
      </c>
      <c r="N31" s="103"/>
      <c r="O31" s="104" t="s">
        <v>76</v>
      </c>
      <c r="P31" s="103"/>
      <c r="Q31" s="104" t="s">
        <v>77</v>
      </c>
      <c r="R31" s="104" t="s">
        <v>78</v>
      </c>
      <c r="S31" s="105"/>
    </row>
    <row r="32" spans="1:19" s="2" customFormat="1" ht="12.75" customHeight="1">
      <c r="A32" s="106"/>
      <c r="B32" s="1"/>
      <c r="C32" s="1"/>
      <c r="D32" s="1"/>
      <c r="E32" s="1"/>
      <c r="F32" s="1"/>
      <c r="G32" s="1"/>
      <c r="H32" s="1"/>
      <c r="I32" s="1"/>
      <c r="J32" s="1"/>
      <c r="K32" s="1"/>
      <c r="L32" s="107"/>
      <c r="M32" s="108" t="s">
        <v>79</v>
      </c>
      <c r="N32" s="109"/>
      <c r="O32" s="110"/>
      <c r="P32" s="186">
        <v>0</v>
      </c>
      <c r="Q32" s="186"/>
      <c r="R32" s="111">
        <v>0</v>
      </c>
      <c r="S32" s="112"/>
    </row>
    <row r="33" spans="1:19" s="2" customFormat="1" ht="12.75" customHeight="1">
      <c r="A33" s="106"/>
      <c r="B33" s="1"/>
      <c r="C33" s="1"/>
      <c r="D33" s="1"/>
      <c r="E33" s="1"/>
      <c r="F33" s="1"/>
      <c r="G33" s="1"/>
      <c r="H33" s="1"/>
      <c r="I33" s="1"/>
      <c r="J33" s="1"/>
      <c r="K33" s="1"/>
      <c r="L33" s="107"/>
      <c r="M33" s="113" t="s">
        <v>80</v>
      </c>
      <c r="N33" s="114"/>
      <c r="O33" s="115"/>
      <c r="P33" s="187">
        <f>R30</f>
        <v>0</v>
      </c>
      <c r="Q33" s="187"/>
      <c r="R33" s="116">
        <f>P33*21%</f>
        <v>0</v>
      </c>
      <c r="S33" s="117"/>
    </row>
    <row r="34" spans="1:19" s="2" customFormat="1" ht="19.5" customHeight="1">
      <c r="A34" s="106"/>
      <c r="B34" s="1"/>
      <c r="C34" s="1"/>
      <c r="D34" s="1"/>
      <c r="E34" s="1"/>
      <c r="F34" s="1"/>
      <c r="G34" s="1"/>
      <c r="H34" s="1"/>
      <c r="I34" s="1"/>
      <c r="J34" s="1"/>
      <c r="K34" s="1"/>
      <c r="L34" s="118"/>
      <c r="M34" s="119" t="s">
        <v>81</v>
      </c>
      <c r="N34" s="120"/>
      <c r="O34" s="121"/>
      <c r="P34" s="120"/>
      <c r="Q34" s="122"/>
      <c r="R34" s="123">
        <f>P33+R33</f>
        <v>0</v>
      </c>
      <c r="S34" s="124"/>
    </row>
    <row r="35" spans="1:19" s="2" customFormat="1" ht="19.5" customHeight="1">
      <c r="A35" s="106"/>
      <c r="B35" s="1"/>
      <c r="C35" s="1"/>
      <c r="D35" s="1"/>
      <c r="E35" s="1"/>
      <c r="F35" s="1"/>
      <c r="G35" s="1"/>
      <c r="H35" s="1"/>
      <c r="I35" s="1"/>
      <c r="J35" s="1"/>
      <c r="K35" s="1"/>
      <c r="L35" s="125" t="s">
        <v>82</v>
      </c>
      <c r="M35" s="126"/>
      <c r="N35" s="127" t="s">
        <v>83</v>
      </c>
      <c r="O35" s="128"/>
      <c r="P35" s="126"/>
      <c r="Q35" s="126"/>
      <c r="R35" s="126"/>
      <c r="S35" s="129"/>
    </row>
    <row r="36" spans="1:19" s="2" customFormat="1" ht="14.25" customHeight="1">
      <c r="A36" s="106"/>
      <c r="B36" s="1"/>
      <c r="C36" s="1"/>
      <c r="D36" s="1"/>
      <c r="E36" s="1"/>
      <c r="F36" s="1"/>
      <c r="G36" s="1"/>
      <c r="H36" s="1"/>
      <c r="I36" s="1"/>
      <c r="J36" s="1"/>
      <c r="K36" s="1"/>
      <c r="L36" s="130"/>
      <c r="M36" s="131" t="s">
        <v>84</v>
      </c>
      <c r="N36" s="132"/>
      <c r="O36" s="132"/>
      <c r="P36" s="132"/>
      <c r="Q36" s="132"/>
      <c r="R36" s="133">
        <v>0</v>
      </c>
      <c r="S36" s="134"/>
    </row>
    <row r="37" spans="1:19" s="2" customFormat="1" ht="14.25" customHeight="1">
      <c r="A37" s="106"/>
      <c r="B37" s="1"/>
      <c r="C37" s="1"/>
      <c r="D37" s="1"/>
      <c r="E37" s="1"/>
      <c r="F37" s="1"/>
      <c r="G37" s="1"/>
      <c r="H37" s="1"/>
      <c r="I37" s="1"/>
      <c r="J37" s="1"/>
      <c r="K37" s="1"/>
      <c r="L37" s="130"/>
      <c r="M37" s="131" t="s">
        <v>85</v>
      </c>
      <c r="N37" s="132"/>
      <c r="O37" s="132"/>
      <c r="P37" s="132"/>
      <c r="Q37" s="132"/>
      <c r="R37" s="133">
        <v>0</v>
      </c>
      <c r="S37" s="134"/>
    </row>
    <row r="38" spans="1:19" s="2" customFormat="1" ht="14.25" customHeight="1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7"/>
      <c r="M38" s="138" t="s">
        <v>86</v>
      </c>
      <c r="N38" s="139"/>
      <c r="O38" s="139"/>
      <c r="P38" s="139"/>
      <c r="Q38" s="139"/>
      <c r="R38" s="140">
        <v>0</v>
      </c>
      <c r="S38" s="141"/>
    </row>
  </sheetData>
  <sheetProtection/>
  <mergeCells count="27">
    <mergeCell ref="E5:L5"/>
    <mergeCell ref="E6:L6"/>
    <mergeCell ref="E7:L7"/>
    <mergeCell ref="E9:L9"/>
    <mergeCell ref="E10:L10"/>
    <mergeCell ref="E11:L11"/>
    <mergeCell ref="E12:L12"/>
    <mergeCell ref="M22:Q22"/>
    <mergeCell ref="M23:Q23"/>
    <mergeCell ref="M24:Q24"/>
    <mergeCell ref="M25:Q25"/>
    <mergeCell ref="M26:Q26"/>
    <mergeCell ref="Q9:R9"/>
    <mergeCell ref="Q12:R12"/>
    <mergeCell ref="O5:P5"/>
    <mergeCell ref="O6:P6"/>
    <mergeCell ref="O7:P7"/>
    <mergeCell ref="O8:P8"/>
    <mergeCell ref="O9:P9"/>
    <mergeCell ref="O10:P10"/>
    <mergeCell ref="Q10:R10"/>
    <mergeCell ref="P32:Q32"/>
    <mergeCell ref="P33:Q33"/>
    <mergeCell ref="O11:P11"/>
    <mergeCell ref="O12:P12"/>
    <mergeCell ref="O14:P14"/>
    <mergeCell ref="O15:P15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97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G15" sqref="G15:G18"/>
    </sheetView>
  </sheetViews>
  <sheetFormatPr defaultColWidth="10.5" defaultRowHeight="12" customHeight="1"/>
  <cols>
    <col min="1" max="1" width="7" style="178" customWidth="1"/>
    <col min="2" max="2" width="8.66015625" style="179" customWidth="1"/>
    <col min="3" max="3" width="11.66015625" style="179" customWidth="1"/>
    <col min="4" max="4" width="46.83203125" style="179" customWidth="1"/>
    <col min="5" max="5" width="5.5" style="179" customWidth="1"/>
    <col min="6" max="6" width="11.16015625" style="180" customWidth="1"/>
    <col min="7" max="7" width="13.33203125" style="181" customWidth="1"/>
    <col min="8" max="8" width="21.16015625" style="181" customWidth="1"/>
    <col min="9" max="16384" width="10.5" style="1" customWidth="1"/>
  </cols>
  <sheetData>
    <row r="1" spans="1:8" s="2" customFormat="1" ht="27.75" customHeight="1">
      <c r="A1" s="225" t="s">
        <v>87</v>
      </c>
      <c r="B1" s="225"/>
      <c r="C1" s="225"/>
      <c r="D1" s="225"/>
      <c r="E1" s="225"/>
      <c r="F1" s="225"/>
      <c r="G1" s="225"/>
      <c r="H1" s="225"/>
    </row>
    <row r="2" spans="1:8" s="2" customFormat="1" ht="12.75" customHeight="1">
      <c r="A2" s="142" t="s">
        <v>88</v>
      </c>
      <c r="B2" s="142"/>
      <c r="C2" s="142"/>
      <c r="D2" s="142"/>
      <c r="E2" s="142"/>
      <c r="F2" s="142"/>
      <c r="G2" s="142"/>
      <c r="H2" s="142"/>
    </row>
    <row r="3" spans="1:8" s="2" customFormat="1" ht="12.75" customHeight="1">
      <c r="A3" s="142" t="s">
        <v>234</v>
      </c>
      <c r="B3" s="142"/>
      <c r="C3" s="142"/>
      <c r="D3" s="142"/>
      <c r="E3" s="142"/>
      <c r="F3" s="142"/>
      <c r="G3" s="142"/>
      <c r="H3" s="142"/>
    </row>
    <row r="4" spans="1:8" s="2" customFormat="1" ht="13.5" customHeight="1">
      <c r="A4" s="143"/>
      <c r="B4" s="142"/>
      <c r="C4" s="143"/>
      <c r="D4" s="142"/>
      <c r="E4" s="142"/>
      <c r="F4" s="142"/>
      <c r="G4" s="142"/>
      <c r="H4" s="142"/>
    </row>
    <row r="5" spans="1:8" s="2" customFormat="1" ht="6.75" customHeight="1">
      <c r="A5" s="144"/>
      <c r="B5" s="145"/>
      <c r="C5" s="146"/>
      <c r="D5" s="145"/>
      <c r="E5" s="145"/>
      <c r="F5" s="147"/>
      <c r="G5" s="148"/>
      <c r="H5" s="148"/>
    </row>
    <row r="6" spans="1:8" s="2" customFormat="1" ht="12.75" customHeight="1">
      <c r="A6" s="149" t="s">
        <v>90</v>
      </c>
      <c r="B6" s="149"/>
      <c r="C6" s="149"/>
      <c r="D6" s="149"/>
      <c r="E6" s="149"/>
      <c r="F6" s="149"/>
      <c r="G6" s="149"/>
      <c r="H6" s="149"/>
    </row>
    <row r="7" spans="1:8" s="2" customFormat="1" ht="13.5" customHeight="1">
      <c r="A7" s="149" t="s">
        <v>91</v>
      </c>
      <c r="B7" s="149"/>
      <c r="C7" s="149"/>
      <c r="D7" s="149"/>
      <c r="E7" s="149"/>
      <c r="F7" s="149"/>
      <c r="G7" s="149" t="s">
        <v>92</v>
      </c>
      <c r="H7" s="149"/>
    </row>
    <row r="8" spans="1:8" s="2" customFormat="1" ht="13.5" customHeight="1">
      <c r="A8" s="149" t="s">
        <v>93</v>
      </c>
      <c r="B8" s="150"/>
      <c r="C8" s="150"/>
      <c r="D8" s="150"/>
      <c r="E8" s="150"/>
      <c r="F8" s="151"/>
      <c r="G8" s="149" t="s">
        <v>94</v>
      </c>
      <c r="H8" s="152"/>
    </row>
    <row r="9" spans="1:8" s="2" customFormat="1" ht="6" customHeight="1" thickBot="1">
      <c r="A9" s="34"/>
      <c r="B9" s="34"/>
      <c r="C9" s="34"/>
      <c r="D9" s="34"/>
      <c r="E9" s="34"/>
      <c r="F9" s="34"/>
      <c r="G9" s="34"/>
      <c r="H9" s="34"/>
    </row>
    <row r="10" spans="1:8" s="2" customFormat="1" ht="25.5" customHeight="1" thickBot="1">
      <c r="A10" s="153" t="s">
        <v>95</v>
      </c>
      <c r="B10" s="153" t="s">
        <v>96</v>
      </c>
      <c r="C10" s="153" t="s">
        <v>97</v>
      </c>
      <c r="D10" s="153" t="s">
        <v>98</v>
      </c>
      <c r="E10" s="153" t="s">
        <v>99</v>
      </c>
      <c r="F10" s="153" t="s">
        <v>100</v>
      </c>
      <c r="G10" s="153" t="s">
        <v>101</v>
      </c>
      <c r="H10" s="153" t="s">
        <v>102</v>
      </c>
    </row>
    <row r="11" spans="1:8" s="2" customFormat="1" ht="12.75" customHeight="1" hidden="1">
      <c r="A11" s="153" t="s">
        <v>30</v>
      </c>
      <c r="B11" s="153" t="s">
        <v>37</v>
      </c>
      <c r="C11" s="153" t="s">
        <v>43</v>
      </c>
      <c r="D11" s="153" t="s">
        <v>49</v>
      </c>
      <c r="E11" s="153" t="s">
        <v>53</v>
      </c>
      <c r="F11" s="153" t="s">
        <v>57</v>
      </c>
      <c r="G11" s="153" t="s">
        <v>60</v>
      </c>
      <c r="H11" s="153" t="s">
        <v>33</v>
      </c>
    </row>
    <row r="12" spans="1:8" s="2" customFormat="1" ht="4.5" customHeight="1">
      <c r="A12" s="34"/>
      <c r="B12" s="34"/>
      <c r="C12" s="34"/>
      <c r="D12" s="34"/>
      <c r="E12" s="34"/>
      <c r="F12" s="34"/>
      <c r="G12" s="34"/>
      <c r="H12" s="34"/>
    </row>
    <row r="13" spans="1:8" s="2" customFormat="1" ht="30.75" customHeight="1">
      <c r="A13" s="154"/>
      <c r="B13" s="155"/>
      <c r="C13" s="155" t="s">
        <v>235</v>
      </c>
      <c r="D13" s="155" t="s">
        <v>236</v>
      </c>
      <c r="E13" s="155"/>
      <c r="F13" s="156"/>
      <c r="G13" s="157"/>
      <c r="H13" s="157">
        <f>H14+H17</f>
        <v>0</v>
      </c>
    </row>
    <row r="14" spans="1:8" s="2" customFormat="1" ht="28.5" customHeight="1">
      <c r="A14" s="158"/>
      <c r="B14" s="159"/>
      <c r="C14" s="159" t="s">
        <v>237</v>
      </c>
      <c r="D14" s="159" t="s">
        <v>238</v>
      </c>
      <c r="E14" s="159"/>
      <c r="F14" s="160"/>
      <c r="G14" s="161"/>
      <c r="H14" s="161">
        <f>SUM(H15:H16)</f>
        <v>0</v>
      </c>
    </row>
    <row r="15" spans="1:8" s="2" customFormat="1" ht="13.5" customHeight="1">
      <c r="A15" s="162">
        <v>1</v>
      </c>
      <c r="B15" s="163" t="s">
        <v>239</v>
      </c>
      <c r="C15" s="163" t="s">
        <v>240</v>
      </c>
      <c r="D15" s="163" t="s">
        <v>241</v>
      </c>
      <c r="E15" s="163" t="s">
        <v>147</v>
      </c>
      <c r="F15" s="164">
        <v>1</v>
      </c>
      <c r="G15" s="165"/>
      <c r="H15" s="165">
        <f>G15*F15</f>
        <v>0</v>
      </c>
    </row>
    <row r="16" spans="1:8" s="2" customFormat="1" ht="13.5" customHeight="1">
      <c r="A16" s="162">
        <v>2</v>
      </c>
      <c r="B16" s="163" t="s">
        <v>239</v>
      </c>
      <c r="C16" s="163" t="s">
        <v>242</v>
      </c>
      <c r="D16" s="163" t="s">
        <v>243</v>
      </c>
      <c r="E16" s="163" t="s">
        <v>147</v>
      </c>
      <c r="F16" s="164">
        <v>1</v>
      </c>
      <c r="G16" s="165"/>
      <c r="H16" s="165">
        <f>G16*F16</f>
        <v>0</v>
      </c>
    </row>
    <row r="17" spans="1:8" s="2" customFormat="1" ht="28.5" customHeight="1">
      <c r="A17" s="158"/>
      <c r="B17" s="159"/>
      <c r="C17" s="159" t="s">
        <v>244</v>
      </c>
      <c r="D17" s="159" t="s">
        <v>36</v>
      </c>
      <c r="E17" s="159"/>
      <c r="F17" s="160"/>
      <c r="G17" s="161"/>
      <c r="H17" s="161">
        <f>H18</f>
        <v>0</v>
      </c>
    </row>
    <row r="18" spans="1:8" s="2" customFormat="1" ht="13.5" customHeight="1">
      <c r="A18" s="162">
        <v>3</v>
      </c>
      <c r="B18" s="163" t="s">
        <v>239</v>
      </c>
      <c r="C18" s="163" t="s">
        <v>245</v>
      </c>
      <c r="D18" s="163" t="s">
        <v>36</v>
      </c>
      <c r="E18" s="163" t="s">
        <v>147</v>
      </c>
      <c r="F18" s="164">
        <v>1</v>
      </c>
      <c r="G18" s="165"/>
      <c r="H18" s="165">
        <f>G18*F18</f>
        <v>0</v>
      </c>
    </row>
    <row r="19" spans="1:8" s="2" customFormat="1" ht="30.75" customHeight="1">
      <c r="A19" s="174"/>
      <c r="B19" s="175"/>
      <c r="C19" s="175"/>
      <c r="D19" s="175" t="s">
        <v>149</v>
      </c>
      <c r="E19" s="175"/>
      <c r="F19" s="176"/>
      <c r="G19" s="177"/>
      <c r="H19" s="177">
        <f>H13</f>
        <v>0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scale="9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H41" sqref="H41"/>
    </sheetView>
  </sheetViews>
  <sheetFormatPr defaultColWidth="10.5" defaultRowHeight="12" customHeight="1"/>
  <cols>
    <col min="1" max="1" width="7" style="178" customWidth="1"/>
    <col min="2" max="2" width="8.66015625" style="179" customWidth="1"/>
    <col min="3" max="3" width="11.66015625" style="179" customWidth="1"/>
    <col min="4" max="4" width="46.83203125" style="179" customWidth="1"/>
    <col min="5" max="5" width="5.5" style="179" customWidth="1"/>
    <col min="6" max="6" width="11.16015625" style="180" customWidth="1"/>
    <col min="7" max="7" width="13.33203125" style="181" customWidth="1"/>
    <col min="8" max="8" width="21.16015625" style="181" customWidth="1"/>
    <col min="9" max="16384" width="10.5" style="1" customWidth="1"/>
  </cols>
  <sheetData>
    <row r="1" spans="1:8" s="2" customFormat="1" ht="27.75" customHeight="1">
      <c r="A1" s="225" t="s">
        <v>87</v>
      </c>
      <c r="B1" s="225"/>
      <c r="C1" s="225"/>
      <c r="D1" s="225"/>
      <c r="E1" s="225"/>
      <c r="F1" s="225"/>
      <c r="G1" s="225"/>
      <c r="H1" s="225"/>
    </row>
    <row r="2" spans="1:8" s="2" customFormat="1" ht="12.75" customHeight="1">
      <c r="A2" s="142" t="s">
        <v>88</v>
      </c>
      <c r="B2" s="142"/>
      <c r="C2" s="142"/>
      <c r="D2" s="142"/>
      <c r="E2" s="142"/>
      <c r="F2" s="142"/>
      <c r="G2" s="142"/>
      <c r="H2" s="142"/>
    </row>
    <row r="3" spans="1:8" s="2" customFormat="1" ht="12.75" customHeight="1">
      <c r="A3" s="142" t="s">
        <v>89</v>
      </c>
      <c r="B3" s="142"/>
      <c r="C3" s="142"/>
      <c r="D3" s="142"/>
      <c r="E3" s="142"/>
      <c r="F3" s="142"/>
      <c r="G3" s="142"/>
      <c r="H3" s="142"/>
    </row>
    <row r="4" spans="1:8" s="2" customFormat="1" ht="13.5" customHeight="1">
      <c r="A4" s="143"/>
      <c r="B4" s="142"/>
      <c r="C4" s="143"/>
      <c r="D4" s="142"/>
      <c r="E4" s="142"/>
      <c r="F4" s="142"/>
      <c r="G4" s="142"/>
      <c r="H4" s="142"/>
    </row>
    <row r="5" spans="1:8" s="2" customFormat="1" ht="6.75" customHeight="1">
      <c r="A5" s="144"/>
      <c r="B5" s="145"/>
      <c r="C5" s="146"/>
      <c r="D5" s="145"/>
      <c r="E5" s="145"/>
      <c r="F5" s="147"/>
      <c r="G5" s="148"/>
      <c r="H5" s="148"/>
    </row>
    <row r="6" spans="1:8" s="2" customFormat="1" ht="12.75" customHeight="1">
      <c r="A6" s="149" t="s">
        <v>90</v>
      </c>
      <c r="B6" s="149"/>
      <c r="C6" s="149"/>
      <c r="D6" s="149"/>
      <c r="E6" s="149"/>
      <c r="F6" s="149"/>
      <c r="G6" s="149"/>
      <c r="H6" s="149"/>
    </row>
    <row r="7" spans="1:8" s="2" customFormat="1" ht="13.5" customHeight="1">
      <c r="A7" s="149" t="s">
        <v>91</v>
      </c>
      <c r="B7" s="149"/>
      <c r="C7" s="149"/>
      <c r="D7" s="149"/>
      <c r="E7" s="149"/>
      <c r="F7" s="149"/>
      <c r="G7" s="149" t="s">
        <v>92</v>
      </c>
      <c r="H7" s="149"/>
    </row>
    <row r="8" spans="1:8" s="2" customFormat="1" ht="13.5" customHeight="1">
      <c r="A8" s="149" t="s">
        <v>93</v>
      </c>
      <c r="B8" s="150"/>
      <c r="C8" s="150"/>
      <c r="D8" s="150"/>
      <c r="E8" s="150"/>
      <c r="F8" s="151"/>
      <c r="G8" s="149" t="s">
        <v>94</v>
      </c>
      <c r="H8" s="152"/>
    </row>
    <row r="9" spans="1:8" s="2" customFormat="1" ht="6" customHeight="1" thickBot="1">
      <c r="A9" s="34"/>
      <c r="B9" s="34"/>
      <c r="C9" s="34"/>
      <c r="D9" s="34"/>
      <c r="E9" s="34"/>
      <c r="F9" s="34"/>
      <c r="G9" s="34"/>
      <c r="H9" s="34"/>
    </row>
    <row r="10" spans="1:8" s="2" customFormat="1" ht="25.5" customHeight="1" thickBot="1">
      <c r="A10" s="153" t="s">
        <v>95</v>
      </c>
      <c r="B10" s="153" t="s">
        <v>96</v>
      </c>
      <c r="C10" s="153" t="s">
        <v>97</v>
      </c>
      <c r="D10" s="153" t="s">
        <v>98</v>
      </c>
      <c r="E10" s="153" t="s">
        <v>99</v>
      </c>
      <c r="F10" s="153" t="s">
        <v>100</v>
      </c>
      <c r="G10" s="153" t="s">
        <v>101</v>
      </c>
      <c r="H10" s="153" t="s">
        <v>102</v>
      </c>
    </row>
    <row r="11" spans="1:8" s="2" customFormat="1" ht="12.75" customHeight="1" hidden="1">
      <c r="A11" s="153" t="s">
        <v>30</v>
      </c>
      <c r="B11" s="153" t="s">
        <v>37</v>
      </c>
      <c r="C11" s="153" t="s">
        <v>43</v>
      </c>
      <c r="D11" s="153" t="s">
        <v>49</v>
      </c>
      <c r="E11" s="153" t="s">
        <v>53</v>
      </c>
      <c r="F11" s="153" t="s">
        <v>57</v>
      </c>
      <c r="G11" s="153" t="s">
        <v>60</v>
      </c>
      <c r="H11" s="153" t="s">
        <v>33</v>
      </c>
    </row>
    <row r="12" spans="1:8" s="2" customFormat="1" ht="4.5" customHeight="1">
      <c r="A12" s="34"/>
      <c r="B12" s="34"/>
      <c r="C12" s="34"/>
      <c r="D12" s="34"/>
      <c r="E12" s="34"/>
      <c r="F12" s="34"/>
      <c r="G12" s="34"/>
      <c r="H12" s="34"/>
    </row>
    <row r="13" spans="1:8" s="2" customFormat="1" ht="30.75" customHeight="1">
      <c r="A13" s="154"/>
      <c r="B13" s="155"/>
      <c r="C13" s="155" t="s">
        <v>31</v>
      </c>
      <c r="D13" s="155" t="s">
        <v>103</v>
      </c>
      <c r="E13" s="155"/>
      <c r="F13" s="156"/>
      <c r="G13" s="157"/>
      <c r="H13" s="157">
        <f>H14+H30+H33</f>
        <v>0</v>
      </c>
    </row>
    <row r="14" spans="1:8" s="2" customFormat="1" ht="28.5" customHeight="1">
      <c r="A14" s="158"/>
      <c r="B14" s="159"/>
      <c r="C14" s="159" t="s">
        <v>30</v>
      </c>
      <c r="D14" s="159" t="s">
        <v>104</v>
      </c>
      <c r="E14" s="159"/>
      <c r="F14" s="160"/>
      <c r="G14" s="161"/>
      <c r="H14" s="161">
        <f>SUM(H15:H29)</f>
        <v>0</v>
      </c>
    </row>
    <row r="15" spans="1:8" s="2" customFormat="1" ht="24" customHeight="1">
      <c r="A15" s="162">
        <v>1</v>
      </c>
      <c r="B15" s="163" t="s">
        <v>105</v>
      </c>
      <c r="C15" s="163" t="s">
        <v>106</v>
      </c>
      <c r="D15" s="163" t="s">
        <v>107</v>
      </c>
      <c r="E15" s="163" t="s">
        <v>108</v>
      </c>
      <c r="F15" s="164">
        <v>108.675</v>
      </c>
      <c r="G15" s="165"/>
      <c r="H15" s="165">
        <f>F15*G15</f>
        <v>0</v>
      </c>
    </row>
    <row r="16" spans="1:8" s="2" customFormat="1" ht="34.5" customHeight="1">
      <c r="A16" s="166"/>
      <c r="B16" s="167"/>
      <c r="C16" s="167"/>
      <c r="D16" s="167" t="s">
        <v>109</v>
      </c>
      <c r="E16" s="167"/>
      <c r="F16" s="168">
        <v>108.675</v>
      </c>
      <c r="G16" s="169"/>
      <c r="H16" s="169"/>
    </row>
    <row r="17" spans="1:8" s="2" customFormat="1" ht="24" customHeight="1">
      <c r="A17" s="162">
        <v>2</v>
      </c>
      <c r="B17" s="163" t="s">
        <v>110</v>
      </c>
      <c r="C17" s="163" t="s">
        <v>111</v>
      </c>
      <c r="D17" s="163" t="s">
        <v>112</v>
      </c>
      <c r="E17" s="163" t="s">
        <v>113</v>
      </c>
      <c r="F17" s="164">
        <v>2.5</v>
      </c>
      <c r="G17" s="165"/>
      <c r="H17" s="165">
        <f aca="true" t="shared" si="0" ref="H17:H36">F17*G17</f>
        <v>0</v>
      </c>
    </row>
    <row r="18" spans="1:8" s="2" customFormat="1" ht="13.5" customHeight="1">
      <c r="A18" s="166"/>
      <c r="B18" s="167"/>
      <c r="C18" s="167"/>
      <c r="D18" s="167" t="s">
        <v>114</v>
      </c>
      <c r="E18" s="167"/>
      <c r="F18" s="168">
        <v>2.5</v>
      </c>
      <c r="G18" s="169"/>
      <c r="H18" s="169"/>
    </row>
    <row r="19" spans="1:8" s="2" customFormat="1" ht="24" customHeight="1">
      <c r="A19" s="162">
        <v>3</v>
      </c>
      <c r="B19" s="163" t="s">
        <v>110</v>
      </c>
      <c r="C19" s="163" t="s">
        <v>115</v>
      </c>
      <c r="D19" s="163" t="s">
        <v>116</v>
      </c>
      <c r="E19" s="163" t="s">
        <v>113</v>
      </c>
      <c r="F19" s="164">
        <v>180</v>
      </c>
      <c r="G19" s="165"/>
      <c r="H19" s="165">
        <f t="shared" si="0"/>
        <v>0</v>
      </c>
    </row>
    <row r="20" spans="1:8" s="2" customFormat="1" ht="13.5" customHeight="1">
      <c r="A20" s="166"/>
      <c r="B20" s="167"/>
      <c r="C20" s="167"/>
      <c r="D20" s="167" t="s">
        <v>117</v>
      </c>
      <c r="E20" s="167"/>
      <c r="F20" s="168">
        <v>6</v>
      </c>
      <c r="G20" s="169"/>
      <c r="H20" s="169"/>
    </row>
    <row r="21" spans="1:8" s="2" customFormat="1" ht="13.5" customHeight="1">
      <c r="A21" s="166"/>
      <c r="B21" s="167"/>
      <c r="C21" s="167"/>
      <c r="D21" s="167" t="s">
        <v>118</v>
      </c>
      <c r="E21" s="167"/>
      <c r="F21" s="168">
        <v>174</v>
      </c>
      <c r="G21" s="169"/>
      <c r="H21" s="169"/>
    </row>
    <row r="22" spans="1:8" s="2" customFormat="1" ht="13.5" customHeight="1">
      <c r="A22" s="170"/>
      <c r="B22" s="171"/>
      <c r="C22" s="171"/>
      <c r="D22" s="171" t="s">
        <v>119</v>
      </c>
      <c r="E22" s="171"/>
      <c r="F22" s="172">
        <v>180</v>
      </c>
      <c r="G22" s="173"/>
      <c r="H22" s="173"/>
    </row>
    <row r="23" spans="1:8" s="2" customFormat="1" ht="24" customHeight="1">
      <c r="A23" s="162">
        <v>4</v>
      </c>
      <c r="B23" s="163" t="s">
        <v>110</v>
      </c>
      <c r="C23" s="163" t="s">
        <v>120</v>
      </c>
      <c r="D23" s="163" t="s">
        <v>121</v>
      </c>
      <c r="E23" s="163" t="s">
        <v>113</v>
      </c>
      <c r="F23" s="164">
        <v>180</v>
      </c>
      <c r="G23" s="165"/>
      <c r="H23" s="165">
        <f t="shared" si="0"/>
        <v>0</v>
      </c>
    </row>
    <row r="24" spans="1:8" s="2" customFormat="1" ht="13.5" customHeight="1">
      <c r="A24" s="162">
        <v>5</v>
      </c>
      <c r="B24" s="163" t="s">
        <v>110</v>
      </c>
      <c r="C24" s="163" t="s">
        <v>122</v>
      </c>
      <c r="D24" s="163" t="s">
        <v>123</v>
      </c>
      <c r="E24" s="163" t="s">
        <v>113</v>
      </c>
      <c r="F24" s="164">
        <v>55.11</v>
      </c>
      <c r="G24" s="165"/>
      <c r="H24" s="165">
        <f t="shared" si="0"/>
        <v>0</v>
      </c>
    </row>
    <row r="25" spans="1:8" s="2" customFormat="1" ht="24" customHeight="1">
      <c r="A25" s="162">
        <v>6</v>
      </c>
      <c r="B25" s="163" t="s">
        <v>110</v>
      </c>
      <c r="C25" s="163" t="s">
        <v>124</v>
      </c>
      <c r="D25" s="163" t="s">
        <v>125</v>
      </c>
      <c r="E25" s="163" t="s">
        <v>126</v>
      </c>
      <c r="F25" s="164">
        <v>88.176</v>
      </c>
      <c r="G25" s="165"/>
      <c r="H25" s="165">
        <f t="shared" si="0"/>
        <v>0</v>
      </c>
    </row>
    <row r="26" spans="1:8" s="2" customFormat="1" ht="13.5" customHeight="1">
      <c r="A26" s="166"/>
      <c r="B26" s="167"/>
      <c r="C26" s="167"/>
      <c r="D26" s="167" t="s">
        <v>127</v>
      </c>
      <c r="E26" s="167"/>
      <c r="F26" s="168">
        <v>88.176</v>
      </c>
      <c r="G26" s="169"/>
      <c r="H26" s="169"/>
    </row>
    <row r="27" spans="1:8" s="2" customFormat="1" ht="24" customHeight="1">
      <c r="A27" s="162">
        <v>7</v>
      </c>
      <c r="B27" s="163" t="s">
        <v>110</v>
      </c>
      <c r="C27" s="163" t="s">
        <v>128</v>
      </c>
      <c r="D27" s="163" t="s">
        <v>129</v>
      </c>
      <c r="E27" s="163" t="s">
        <v>113</v>
      </c>
      <c r="F27" s="164">
        <v>124.89</v>
      </c>
      <c r="G27" s="165"/>
      <c r="H27" s="165">
        <f t="shared" si="0"/>
        <v>0</v>
      </c>
    </row>
    <row r="28" spans="1:8" s="2" customFormat="1" ht="13.5" customHeight="1">
      <c r="A28" s="166"/>
      <c r="B28" s="167"/>
      <c r="C28" s="167"/>
      <c r="D28" s="167" t="s">
        <v>130</v>
      </c>
      <c r="E28" s="167"/>
      <c r="F28" s="168">
        <v>124.89</v>
      </c>
      <c r="G28" s="169"/>
      <c r="H28" s="169"/>
    </row>
    <row r="29" spans="1:8" s="2" customFormat="1" ht="24" customHeight="1">
      <c r="A29" s="162">
        <v>8</v>
      </c>
      <c r="B29" s="163" t="s">
        <v>110</v>
      </c>
      <c r="C29" s="163" t="s">
        <v>131</v>
      </c>
      <c r="D29" s="163" t="s">
        <v>132</v>
      </c>
      <c r="E29" s="163" t="s">
        <v>108</v>
      </c>
      <c r="F29" s="164">
        <v>50</v>
      </c>
      <c r="G29" s="165"/>
      <c r="H29" s="165">
        <f t="shared" si="0"/>
        <v>0</v>
      </c>
    </row>
    <row r="30" spans="1:8" s="2" customFormat="1" ht="28.5" customHeight="1">
      <c r="A30" s="158"/>
      <c r="B30" s="159"/>
      <c r="C30" s="159" t="s">
        <v>39</v>
      </c>
      <c r="D30" s="159" t="s">
        <v>133</v>
      </c>
      <c r="E30" s="159"/>
      <c r="F30" s="160"/>
      <c r="G30" s="161"/>
      <c r="H30" s="161">
        <f>H31</f>
        <v>0</v>
      </c>
    </row>
    <row r="31" spans="1:8" s="2" customFormat="1" ht="24" customHeight="1">
      <c r="A31" s="162">
        <v>9</v>
      </c>
      <c r="B31" s="163" t="s">
        <v>134</v>
      </c>
      <c r="C31" s="163" t="s">
        <v>135</v>
      </c>
      <c r="D31" s="163" t="s">
        <v>252</v>
      </c>
      <c r="E31" s="163" t="s">
        <v>108</v>
      </c>
      <c r="F31" s="164">
        <v>18.81</v>
      </c>
      <c r="G31" s="165"/>
      <c r="H31" s="165">
        <f t="shared" si="0"/>
        <v>0</v>
      </c>
    </row>
    <row r="32" spans="1:8" s="2" customFormat="1" ht="13.5" customHeight="1">
      <c r="A32" s="166"/>
      <c r="B32" s="167"/>
      <c r="C32" s="167"/>
      <c r="D32" s="167" t="s">
        <v>136</v>
      </c>
      <c r="E32" s="167"/>
      <c r="F32" s="168">
        <v>18.81</v>
      </c>
      <c r="G32" s="169"/>
      <c r="H32" s="169"/>
    </row>
    <row r="33" spans="1:8" s="2" customFormat="1" ht="28.5" customHeight="1">
      <c r="A33" s="158"/>
      <c r="B33" s="159"/>
      <c r="C33" s="159" t="s">
        <v>137</v>
      </c>
      <c r="D33" s="159" t="s">
        <v>138</v>
      </c>
      <c r="E33" s="159"/>
      <c r="F33" s="160"/>
      <c r="G33" s="161"/>
      <c r="H33" s="161">
        <f>SUM(H34:H36)</f>
        <v>0</v>
      </c>
    </row>
    <row r="34" spans="1:8" s="2" customFormat="1" ht="24" customHeight="1">
      <c r="A34" s="162">
        <v>10</v>
      </c>
      <c r="B34" s="163" t="s">
        <v>134</v>
      </c>
      <c r="C34" s="163" t="s">
        <v>139</v>
      </c>
      <c r="D34" s="163" t="s">
        <v>254</v>
      </c>
      <c r="E34" s="163" t="s">
        <v>126</v>
      </c>
      <c r="F34" s="164">
        <v>88.176</v>
      </c>
      <c r="G34" s="165"/>
      <c r="H34" s="165">
        <f t="shared" si="0"/>
        <v>0</v>
      </c>
    </row>
    <row r="35" spans="1:8" s="2" customFormat="1" ht="13.5" customHeight="1">
      <c r="A35" s="166"/>
      <c r="B35" s="167"/>
      <c r="C35" s="167"/>
      <c r="D35" s="167" t="s">
        <v>127</v>
      </c>
      <c r="E35" s="167"/>
      <c r="F35" s="168">
        <v>88.176</v>
      </c>
      <c r="G35" s="169"/>
      <c r="H35" s="169"/>
    </row>
    <row r="36" spans="1:8" s="2" customFormat="1" ht="24" customHeight="1">
      <c r="A36" s="162">
        <v>11</v>
      </c>
      <c r="B36" s="163" t="s">
        <v>134</v>
      </c>
      <c r="C36" s="163" t="s">
        <v>140</v>
      </c>
      <c r="D36" s="163" t="s">
        <v>253</v>
      </c>
      <c r="E36" s="163" t="s">
        <v>126</v>
      </c>
      <c r="F36" s="164">
        <v>881.76</v>
      </c>
      <c r="G36" s="165"/>
      <c r="H36" s="165">
        <f t="shared" si="0"/>
        <v>0</v>
      </c>
    </row>
    <row r="37" spans="1:8" s="2" customFormat="1" ht="13.5" customHeight="1">
      <c r="A37" s="166"/>
      <c r="B37" s="167"/>
      <c r="C37" s="167"/>
      <c r="D37" s="167" t="s">
        <v>141</v>
      </c>
      <c r="E37" s="167"/>
      <c r="F37" s="168">
        <v>881.76</v>
      </c>
      <c r="G37" s="169"/>
      <c r="H37" s="169"/>
    </row>
    <row r="38" spans="1:8" s="2" customFormat="1" ht="30.75" customHeight="1">
      <c r="A38" s="154"/>
      <c r="B38" s="155"/>
      <c r="C38" s="155" t="s">
        <v>44</v>
      </c>
      <c r="D38" s="155" t="s">
        <v>142</v>
      </c>
      <c r="E38" s="155"/>
      <c r="F38" s="156"/>
      <c r="G38" s="157"/>
      <c r="H38" s="157">
        <f>H39</f>
        <v>0</v>
      </c>
    </row>
    <row r="39" spans="1:8" s="2" customFormat="1" ht="28.5" customHeight="1">
      <c r="A39" s="158"/>
      <c r="B39" s="159"/>
      <c r="C39" s="159" t="s">
        <v>143</v>
      </c>
      <c r="D39" s="159" t="s">
        <v>144</v>
      </c>
      <c r="E39" s="159"/>
      <c r="F39" s="160"/>
      <c r="G39" s="161"/>
      <c r="H39" s="161">
        <f>H40</f>
        <v>0</v>
      </c>
    </row>
    <row r="40" spans="1:8" s="2" customFormat="1" ht="24" customHeight="1">
      <c r="A40" s="162">
        <v>12</v>
      </c>
      <c r="B40" s="163" t="s">
        <v>143</v>
      </c>
      <c r="C40" s="163" t="s">
        <v>145</v>
      </c>
      <c r="D40" s="163" t="s">
        <v>146</v>
      </c>
      <c r="E40" s="163" t="s">
        <v>147</v>
      </c>
      <c r="F40" s="164">
        <v>1</v>
      </c>
      <c r="G40" s="165"/>
      <c r="H40" s="165">
        <f>F40*G40</f>
        <v>0</v>
      </c>
    </row>
    <row r="41" spans="1:8" s="2" customFormat="1" ht="13.5" customHeight="1">
      <c r="A41" s="166"/>
      <c r="B41" s="167"/>
      <c r="C41" s="167"/>
      <c r="D41" s="167" t="s">
        <v>148</v>
      </c>
      <c r="E41" s="167"/>
      <c r="F41" s="168">
        <v>1</v>
      </c>
      <c r="G41" s="169"/>
      <c r="H41" s="169"/>
    </row>
    <row r="42" spans="1:8" s="2" customFormat="1" ht="30.75" customHeight="1">
      <c r="A42" s="174"/>
      <c r="B42" s="175"/>
      <c r="C42" s="175"/>
      <c r="D42" s="175" t="s">
        <v>149</v>
      </c>
      <c r="E42" s="175"/>
      <c r="F42" s="176"/>
      <c r="G42" s="177"/>
      <c r="H42" s="177">
        <f>H13+H38</f>
        <v>0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scale="99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G15" sqref="G15:G71"/>
    </sheetView>
  </sheetViews>
  <sheetFormatPr defaultColWidth="10.5" defaultRowHeight="12" customHeight="1"/>
  <cols>
    <col min="1" max="1" width="7" style="178" customWidth="1"/>
    <col min="2" max="2" width="8.66015625" style="179" customWidth="1"/>
    <col min="3" max="3" width="11.66015625" style="179" customWidth="1"/>
    <col min="4" max="4" width="46.83203125" style="179" customWidth="1"/>
    <col min="5" max="5" width="5.5" style="179" customWidth="1"/>
    <col min="6" max="6" width="11.16015625" style="180" customWidth="1"/>
    <col min="7" max="7" width="13.33203125" style="181" customWidth="1"/>
    <col min="8" max="8" width="21.16015625" style="181" customWidth="1"/>
    <col min="9" max="16384" width="10.5" style="1" customWidth="1"/>
  </cols>
  <sheetData>
    <row r="1" spans="1:8" s="2" customFormat="1" ht="27.75" customHeight="1">
      <c r="A1" s="225" t="s">
        <v>87</v>
      </c>
      <c r="B1" s="225"/>
      <c r="C1" s="225"/>
      <c r="D1" s="225"/>
      <c r="E1" s="225"/>
      <c r="F1" s="225"/>
      <c r="G1" s="225"/>
      <c r="H1" s="225"/>
    </row>
    <row r="2" spans="1:8" s="2" customFormat="1" ht="12.75" customHeight="1">
      <c r="A2" s="142" t="s">
        <v>88</v>
      </c>
      <c r="B2" s="142"/>
      <c r="C2" s="142"/>
      <c r="D2" s="142"/>
      <c r="E2" s="142"/>
      <c r="F2" s="142"/>
      <c r="G2" s="142"/>
      <c r="H2" s="142"/>
    </row>
    <row r="3" spans="1:8" s="2" customFormat="1" ht="12.75" customHeight="1">
      <c r="A3" s="142" t="s">
        <v>150</v>
      </c>
      <c r="B3" s="142"/>
      <c r="C3" s="142"/>
      <c r="D3" s="142"/>
      <c r="E3" s="142"/>
      <c r="F3" s="142"/>
      <c r="G3" s="142"/>
      <c r="H3" s="142"/>
    </row>
    <row r="4" spans="1:8" s="2" customFormat="1" ht="13.5" customHeight="1">
      <c r="A4" s="143"/>
      <c r="B4" s="142"/>
      <c r="C4" s="143"/>
      <c r="D4" s="142"/>
      <c r="E4" s="142"/>
      <c r="F4" s="142"/>
      <c r="G4" s="142"/>
      <c r="H4" s="142"/>
    </row>
    <row r="5" spans="1:8" s="2" customFormat="1" ht="6.75" customHeight="1">
      <c r="A5" s="144"/>
      <c r="B5" s="145"/>
      <c r="C5" s="146"/>
      <c r="D5" s="145"/>
      <c r="E5" s="145"/>
      <c r="F5" s="147"/>
      <c r="G5" s="148"/>
      <c r="H5" s="148"/>
    </row>
    <row r="6" spans="1:8" s="2" customFormat="1" ht="12.75" customHeight="1">
      <c r="A6" s="149" t="s">
        <v>90</v>
      </c>
      <c r="B6" s="149"/>
      <c r="C6" s="149"/>
      <c r="D6" s="149"/>
      <c r="E6" s="149"/>
      <c r="F6" s="149"/>
      <c r="G6" s="149"/>
      <c r="H6" s="149"/>
    </row>
    <row r="7" spans="1:8" s="2" customFormat="1" ht="13.5" customHeight="1">
      <c r="A7" s="149" t="s">
        <v>91</v>
      </c>
      <c r="B7" s="149"/>
      <c r="C7" s="149"/>
      <c r="D7" s="149"/>
      <c r="E7" s="149"/>
      <c r="F7" s="149"/>
      <c r="G7" s="149" t="s">
        <v>92</v>
      </c>
      <c r="H7" s="149"/>
    </row>
    <row r="8" spans="1:8" s="2" customFormat="1" ht="13.5" customHeight="1">
      <c r="A8" s="149" t="s">
        <v>93</v>
      </c>
      <c r="B8" s="150"/>
      <c r="C8" s="150"/>
      <c r="D8" s="150"/>
      <c r="E8" s="150"/>
      <c r="F8" s="151"/>
      <c r="G8" s="149" t="s">
        <v>94</v>
      </c>
      <c r="H8" s="152"/>
    </row>
    <row r="9" spans="1:8" s="2" customFormat="1" ht="6" customHeight="1" thickBot="1">
      <c r="A9" s="34"/>
      <c r="B9" s="34"/>
      <c r="C9" s="34"/>
      <c r="D9" s="34"/>
      <c r="E9" s="34"/>
      <c r="F9" s="34"/>
      <c r="G9" s="34"/>
      <c r="H9" s="34"/>
    </row>
    <row r="10" spans="1:8" s="2" customFormat="1" ht="25.5" customHeight="1" thickBot="1">
      <c r="A10" s="153" t="s">
        <v>95</v>
      </c>
      <c r="B10" s="153" t="s">
        <v>96</v>
      </c>
      <c r="C10" s="153" t="s">
        <v>97</v>
      </c>
      <c r="D10" s="153" t="s">
        <v>98</v>
      </c>
      <c r="E10" s="153" t="s">
        <v>99</v>
      </c>
      <c r="F10" s="153" t="s">
        <v>100</v>
      </c>
      <c r="G10" s="153" t="s">
        <v>101</v>
      </c>
      <c r="H10" s="153" t="s">
        <v>102</v>
      </c>
    </row>
    <row r="11" spans="1:8" s="2" customFormat="1" ht="12.75" customHeight="1" hidden="1">
      <c r="A11" s="153" t="s">
        <v>30</v>
      </c>
      <c r="B11" s="153" t="s">
        <v>37</v>
      </c>
      <c r="C11" s="153" t="s">
        <v>43</v>
      </c>
      <c r="D11" s="153" t="s">
        <v>49</v>
      </c>
      <c r="E11" s="153" t="s">
        <v>53</v>
      </c>
      <c r="F11" s="153" t="s">
        <v>57</v>
      </c>
      <c r="G11" s="153" t="s">
        <v>60</v>
      </c>
      <c r="H11" s="153" t="s">
        <v>33</v>
      </c>
    </row>
    <row r="12" spans="1:8" s="2" customFormat="1" ht="4.5" customHeight="1">
      <c r="A12" s="34"/>
      <c r="B12" s="34"/>
      <c r="C12" s="34"/>
      <c r="D12" s="34"/>
      <c r="E12" s="34"/>
      <c r="F12" s="34"/>
      <c r="G12" s="34"/>
      <c r="H12" s="34"/>
    </row>
    <row r="13" spans="1:8" s="2" customFormat="1" ht="30.75" customHeight="1">
      <c r="A13" s="154"/>
      <c r="B13" s="155"/>
      <c r="C13" s="155" t="s">
        <v>31</v>
      </c>
      <c r="D13" s="155" t="s">
        <v>103</v>
      </c>
      <c r="E13" s="155"/>
      <c r="F13" s="156"/>
      <c r="G13" s="157"/>
      <c r="H13" s="157">
        <f>H14+H21+H41+H45+H50+H53+H56</f>
        <v>0</v>
      </c>
    </row>
    <row r="14" spans="1:8" s="2" customFormat="1" ht="28.5" customHeight="1">
      <c r="A14" s="158"/>
      <c r="B14" s="159"/>
      <c r="C14" s="159" t="s">
        <v>30</v>
      </c>
      <c r="D14" s="159" t="s">
        <v>104</v>
      </c>
      <c r="E14" s="159"/>
      <c r="F14" s="160"/>
      <c r="G14" s="161"/>
      <c r="H14" s="161">
        <f>SUM(H15:H19)</f>
        <v>0</v>
      </c>
    </row>
    <row r="15" spans="1:8" s="2" customFormat="1" ht="24" customHeight="1">
      <c r="A15" s="162">
        <v>1</v>
      </c>
      <c r="B15" s="163" t="s">
        <v>110</v>
      </c>
      <c r="C15" s="163" t="s">
        <v>151</v>
      </c>
      <c r="D15" s="163" t="s">
        <v>152</v>
      </c>
      <c r="E15" s="163" t="s">
        <v>113</v>
      </c>
      <c r="F15" s="164">
        <v>48</v>
      </c>
      <c r="G15" s="165"/>
      <c r="H15" s="165">
        <f>F15*G15</f>
        <v>0</v>
      </c>
    </row>
    <row r="16" spans="1:8" s="2" customFormat="1" ht="13.5" customHeight="1">
      <c r="A16" s="166"/>
      <c r="B16" s="167"/>
      <c r="C16" s="167"/>
      <c r="D16" s="167" t="s">
        <v>153</v>
      </c>
      <c r="E16" s="167"/>
      <c r="F16" s="168">
        <v>42</v>
      </c>
      <c r="G16" s="169"/>
      <c r="H16" s="169"/>
    </row>
    <row r="17" spans="1:8" s="2" customFormat="1" ht="13.5" customHeight="1">
      <c r="A17" s="166"/>
      <c r="B17" s="167"/>
      <c r="C17" s="167"/>
      <c r="D17" s="167" t="s">
        <v>117</v>
      </c>
      <c r="E17" s="167"/>
      <c r="F17" s="168">
        <v>6</v>
      </c>
      <c r="G17" s="169"/>
      <c r="H17" s="169"/>
    </row>
    <row r="18" spans="1:8" s="2" customFormat="1" ht="13.5" customHeight="1">
      <c r="A18" s="170"/>
      <c r="B18" s="171"/>
      <c r="C18" s="171"/>
      <c r="D18" s="171" t="s">
        <v>119</v>
      </c>
      <c r="E18" s="171"/>
      <c r="F18" s="172">
        <v>48</v>
      </c>
      <c r="G18" s="173"/>
      <c r="H18" s="173"/>
    </row>
    <row r="19" spans="1:8" s="2" customFormat="1" ht="13.5" customHeight="1">
      <c r="A19" s="182">
        <v>2</v>
      </c>
      <c r="B19" s="183" t="s">
        <v>154</v>
      </c>
      <c r="C19" s="183" t="s">
        <v>155</v>
      </c>
      <c r="D19" s="183" t="s">
        <v>156</v>
      </c>
      <c r="E19" s="183" t="s">
        <v>126</v>
      </c>
      <c r="F19" s="184">
        <v>86.4</v>
      </c>
      <c r="G19" s="185"/>
      <c r="H19" s="185">
        <f>F19*G19</f>
        <v>0</v>
      </c>
    </row>
    <row r="20" spans="1:8" s="2" customFormat="1" ht="13.5" customHeight="1">
      <c r="A20" s="166"/>
      <c r="B20" s="167"/>
      <c r="C20" s="167"/>
      <c r="D20" s="167" t="s">
        <v>157</v>
      </c>
      <c r="E20" s="167"/>
      <c r="F20" s="168">
        <v>86.4</v>
      </c>
      <c r="G20" s="169"/>
      <c r="H20" s="169"/>
    </row>
    <row r="21" spans="1:8" s="2" customFormat="1" ht="28.5" customHeight="1">
      <c r="A21" s="158"/>
      <c r="B21" s="159"/>
      <c r="C21" s="159" t="s">
        <v>37</v>
      </c>
      <c r="D21" s="159" t="s">
        <v>158</v>
      </c>
      <c r="E21" s="159"/>
      <c r="F21" s="160"/>
      <c r="G21" s="161"/>
      <c r="H21" s="161">
        <f>SUM(H22:H39)</f>
        <v>0</v>
      </c>
    </row>
    <row r="22" spans="1:8" s="2" customFormat="1" ht="24" customHeight="1">
      <c r="A22" s="162">
        <v>3</v>
      </c>
      <c r="B22" s="163" t="s">
        <v>159</v>
      </c>
      <c r="C22" s="163" t="s">
        <v>160</v>
      </c>
      <c r="D22" s="163" t="s">
        <v>161</v>
      </c>
      <c r="E22" s="163" t="s">
        <v>108</v>
      </c>
      <c r="F22" s="164">
        <v>201</v>
      </c>
      <c r="G22" s="165"/>
      <c r="H22" s="165">
        <f>F22*G22</f>
        <v>0</v>
      </c>
    </row>
    <row r="23" spans="1:8" s="2" customFormat="1" ht="13.5" customHeight="1">
      <c r="A23" s="166"/>
      <c r="B23" s="167"/>
      <c r="C23" s="167"/>
      <c r="D23" s="167" t="s">
        <v>162</v>
      </c>
      <c r="E23" s="167"/>
      <c r="F23" s="168">
        <v>57</v>
      </c>
      <c r="G23" s="169"/>
      <c r="H23" s="169"/>
    </row>
    <row r="24" spans="1:8" s="2" customFormat="1" ht="13.5" customHeight="1">
      <c r="A24" s="166"/>
      <c r="B24" s="167"/>
      <c r="C24" s="167"/>
      <c r="D24" s="167" t="s">
        <v>163</v>
      </c>
      <c r="E24" s="167"/>
      <c r="F24" s="168">
        <v>144</v>
      </c>
      <c r="G24" s="169"/>
      <c r="H24" s="169"/>
    </row>
    <row r="25" spans="1:8" s="2" customFormat="1" ht="13.5" customHeight="1">
      <c r="A25" s="170"/>
      <c r="B25" s="171"/>
      <c r="C25" s="171"/>
      <c r="D25" s="171" t="s">
        <v>119</v>
      </c>
      <c r="E25" s="171"/>
      <c r="F25" s="172">
        <v>201</v>
      </c>
      <c r="G25" s="173"/>
      <c r="H25" s="173"/>
    </row>
    <row r="26" spans="1:8" s="2" customFormat="1" ht="13.5" customHeight="1">
      <c r="A26" s="182">
        <v>4</v>
      </c>
      <c r="B26" s="183" t="s">
        <v>164</v>
      </c>
      <c r="C26" s="183" t="s">
        <v>165</v>
      </c>
      <c r="D26" s="183" t="s">
        <v>166</v>
      </c>
      <c r="E26" s="183" t="s">
        <v>108</v>
      </c>
      <c r="F26" s="184">
        <v>241.2</v>
      </c>
      <c r="G26" s="185"/>
      <c r="H26" s="185">
        <f>F26*G26</f>
        <v>0</v>
      </c>
    </row>
    <row r="27" spans="1:8" s="2" customFormat="1" ht="13.5" customHeight="1">
      <c r="A27" s="166"/>
      <c r="B27" s="167"/>
      <c r="C27" s="167"/>
      <c r="D27" s="167" t="s">
        <v>167</v>
      </c>
      <c r="E27" s="167"/>
      <c r="F27" s="168">
        <v>241.2</v>
      </c>
      <c r="G27" s="169"/>
      <c r="H27" s="169"/>
    </row>
    <row r="28" spans="1:8" s="2" customFormat="1" ht="24" customHeight="1">
      <c r="A28" s="162">
        <v>5</v>
      </c>
      <c r="B28" s="163" t="s">
        <v>159</v>
      </c>
      <c r="C28" s="163" t="s">
        <v>168</v>
      </c>
      <c r="D28" s="163" t="s">
        <v>169</v>
      </c>
      <c r="E28" s="163" t="s">
        <v>170</v>
      </c>
      <c r="F28" s="164">
        <v>280</v>
      </c>
      <c r="G28" s="165"/>
      <c r="H28" s="165">
        <f>F28*G28</f>
        <v>0</v>
      </c>
    </row>
    <row r="29" spans="1:8" s="2" customFormat="1" ht="13.5" customHeight="1">
      <c r="A29" s="166"/>
      <c r="B29" s="167"/>
      <c r="C29" s="167"/>
      <c r="D29" s="167" t="s">
        <v>171</v>
      </c>
      <c r="E29" s="167"/>
      <c r="F29" s="168">
        <v>120</v>
      </c>
      <c r="G29" s="169"/>
      <c r="H29" s="169"/>
    </row>
    <row r="30" spans="1:8" s="2" customFormat="1" ht="13.5" customHeight="1">
      <c r="A30" s="166"/>
      <c r="B30" s="167"/>
      <c r="C30" s="167"/>
      <c r="D30" s="167" t="s">
        <v>172</v>
      </c>
      <c r="E30" s="167"/>
      <c r="F30" s="168">
        <v>160</v>
      </c>
      <c r="G30" s="169"/>
      <c r="H30" s="169"/>
    </row>
    <row r="31" spans="1:8" s="2" customFormat="1" ht="13.5" customHeight="1">
      <c r="A31" s="170"/>
      <c r="B31" s="171"/>
      <c r="C31" s="171"/>
      <c r="D31" s="171" t="s">
        <v>119</v>
      </c>
      <c r="E31" s="171"/>
      <c r="F31" s="172">
        <v>280</v>
      </c>
      <c r="G31" s="173"/>
      <c r="H31" s="173"/>
    </row>
    <row r="32" spans="1:8" s="2" customFormat="1" ht="24" customHeight="1">
      <c r="A32" s="162">
        <v>6</v>
      </c>
      <c r="B32" s="163" t="s">
        <v>159</v>
      </c>
      <c r="C32" s="163" t="s">
        <v>173</v>
      </c>
      <c r="D32" s="163" t="s">
        <v>174</v>
      </c>
      <c r="E32" s="163" t="s">
        <v>108</v>
      </c>
      <c r="F32" s="164">
        <v>80.8</v>
      </c>
      <c r="G32" s="165"/>
      <c r="H32" s="165">
        <f>F32*G32</f>
        <v>0</v>
      </c>
    </row>
    <row r="33" spans="1:8" s="2" customFormat="1" ht="13.5" customHeight="1">
      <c r="A33" s="166"/>
      <c r="B33" s="167"/>
      <c r="C33" s="167"/>
      <c r="D33" s="167" t="s">
        <v>175</v>
      </c>
      <c r="E33" s="167"/>
      <c r="F33" s="168">
        <v>80.8</v>
      </c>
      <c r="G33" s="169"/>
      <c r="H33" s="169"/>
    </row>
    <row r="34" spans="1:8" s="2" customFormat="1" ht="24" customHeight="1">
      <c r="A34" s="182">
        <v>7</v>
      </c>
      <c r="B34" s="183" t="s">
        <v>164</v>
      </c>
      <c r="C34" s="183" t="s">
        <v>176</v>
      </c>
      <c r="D34" s="183" t="s">
        <v>177</v>
      </c>
      <c r="E34" s="183" t="s">
        <v>108</v>
      </c>
      <c r="F34" s="184">
        <v>96.96</v>
      </c>
      <c r="G34" s="185"/>
      <c r="H34" s="185">
        <f>F34*G34</f>
        <v>0</v>
      </c>
    </row>
    <row r="35" spans="1:8" s="2" customFormat="1" ht="13.5" customHeight="1">
      <c r="A35" s="166"/>
      <c r="B35" s="167"/>
      <c r="C35" s="167"/>
      <c r="D35" s="167" t="s">
        <v>178</v>
      </c>
      <c r="E35" s="167"/>
      <c r="F35" s="168">
        <v>96.96</v>
      </c>
      <c r="G35" s="169"/>
      <c r="H35" s="169"/>
    </row>
    <row r="36" spans="1:8" s="2" customFormat="1" ht="13.5" customHeight="1">
      <c r="A36" s="162">
        <v>8</v>
      </c>
      <c r="B36" s="163" t="s">
        <v>179</v>
      </c>
      <c r="C36" s="163" t="s">
        <v>180</v>
      </c>
      <c r="D36" s="163" t="s">
        <v>181</v>
      </c>
      <c r="E36" s="163" t="s">
        <v>108</v>
      </c>
      <c r="F36" s="164">
        <v>18</v>
      </c>
      <c r="G36" s="165"/>
      <c r="H36" s="165">
        <f>F36*G36</f>
        <v>0</v>
      </c>
    </row>
    <row r="37" spans="1:8" s="2" customFormat="1" ht="13.5" customHeight="1">
      <c r="A37" s="166"/>
      <c r="B37" s="167"/>
      <c r="C37" s="167"/>
      <c r="D37" s="167" t="s">
        <v>182</v>
      </c>
      <c r="E37" s="167"/>
      <c r="F37" s="168">
        <v>18</v>
      </c>
      <c r="G37" s="169"/>
      <c r="H37" s="169"/>
    </row>
    <row r="38" spans="1:8" s="2" customFormat="1" ht="13.5" customHeight="1">
      <c r="A38" s="162">
        <v>9</v>
      </c>
      <c r="B38" s="163" t="s">
        <v>179</v>
      </c>
      <c r="C38" s="163" t="s">
        <v>183</v>
      </c>
      <c r="D38" s="163" t="s">
        <v>184</v>
      </c>
      <c r="E38" s="163" t="s">
        <v>108</v>
      </c>
      <c r="F38" s="164">
        <v>18</v>
      </c>
      <c r="G38" s="165"/>
      <c r="H38" s="165">
        <f>F38*G38</f>
        <v>0</v>
      </c>
    </row>
    <row r="39" spans="1:8" s="2" customFormat="1" ht="13.5" customHeight="1">
      <c r="A39" s="162">
        <v>10</v>
      </c>
      <c r="B39" s="163" t="s">
        <v>179</v>
      </c>
      <c r="C39" s="163" t="s">
        <v>185</v>
      </c>
      <c r="D39" s="163" t="s">
        <v>186</v>
      </c>
      <c r="E39" s="163" t="s">
        <v>113</v>
      </c>
      <c r="F39" s="164">
        <v>7.11</v>
      </c>
      <c r="G39" s="165"/>
      <c r="H39" s="165">
        <f>F39*G39</f>
        <v>0</v>
      </c>
    </row>
    <row r="40" spans="1:8" s="2" customFormat="1" ht="24" customHeight="1">
      <c r="A40" s="166"/>
      <c r="B40" s="167"/>
      <c r="C40" s="167"/>
      <c r="D40" s="167" t="s">
        <v>187</v>
      </c>
      <c r="E40" s="167"/>
      <c r="F40" s="168">
        <v>7.11</v>
      </c>
      <c r="G40" s="169"/>
      <c r="H40" s="169"/>
    </row>
    <row r="41" spans="1:8" s="2" customFormat="1" ht="28.5" customHeight="1">
      <c r="A41" s="158"/>
      <c r="B41" s="159"/>
      <c r="C41" s="159" t="s">
        <v>43</v>
      </c>
      <c r="D41" s="159" t="s">
        <v>188</v>
      </c>
      <c r="E41" s="159"/>
      <c r="F41" s="160"/>
      <c r="G41" s="161"/>
      <c r="H41" s="161">
        <f>SUM(H42:H44)</f>
        <v>0</v>
      </c>
    </row>
    <row r="42" spans="1:8" s="2" customFormat="1" ht="24" customHeight="1">
      <c r="A42" s="162">
        <v>11</v>
      </c>
      <c r="B42" s="163" t="s">
        <v>189</v>
      </c>
      <c r="C42" s="163" t="s">
        <v>190</v>
      </c>
      <c r="D42" s="163" t="s">
        <v>246</v>
      </c>
      <c r="E42" s="163" t="s">
        <v>170</v>
      </c>
      <c r="F42" s="164">
        <v>4725</v>
      </c>
      <c r="G42" s="165"/>
      <c r="H42" s="165">
        <f>F42*G42</f>
        <v>0</v>
      </c>
    </row>
    <row r="43" spans="1:8" s="2" customFormat="1" ht="13.5" customHeight="1">
      <c r="A43" s="166"/>
      <c r="B43" s="167"/>
      <c r="C43" s="167"/>
      <c r="D43" s="167" t="s">
        <v>191</v>
      </c>
      <c r="E43" s="167"/>
      <c r="F43" s="168">
        <v>4725</v>
      </c>
      <c r="G43" s="169"/>
      <c r="H43" s="169"/>
    </row>
    <row r="44" spans="1:8" s="2" customFormat="1" ht="24" customHeight="1">
      <c r="A44" s="162">
        <v>12</v>
      </c>
      <c r="B44" s="163" t="s">
        <v>189</v>
      </c>
      <c r="C44" s="163" t="s">
        <v>247</v>
      </c>
      <c r="D44" s="163" t="s">
        <v>248</v>
      </c>
      <c r="E44" s="163" t="s">
        <v>147</v>
      </c>
      <c r="F44" s="164">
        <v>1</v>
      </c>
      <c r="G44" s="165"/>
      <c r="H44" s="165">
        <f>F44*G44</f>
        <v>0</v>
      </c>
    </row>
    <row r="45" spans="1:8" s="2" customFormat="1" ht="28.5" customHeight="1">
      <c r="A45" s="158"/>
      <c r="B45" s="159"/>
      <c r="C45" s="159" t="s">
        <v>49</v>
      </c>
      <c r="D45" s="159" t="s">
        <v>192</v>
      </c>
      <c r="E45" s="159"/>
      <c r="F45" s="160"/>
      <c r="G45" s="161"/>
      <c r="H45" s="161">
        <f>SUM(H46:H48)</f>
        <v>0</v>
      </c>
    </row>
    <row r="46" spans="1:8" s="2" customFormat="1" ht="24" customHeight="1">
      <c r="A46" s="162">
        <v>13</v>
      </c>
      <c r="B46" s="163" t="s">
        <v>179</v>
      </c>
      <c r="C46" s="163" t="s">
        <v>193</v>
      </c>
      <c r="D46" s="163" t="s">
        <v>255</v>
      </c>
      <c r="E46" s="163" t="s">
        <v>147</v>
      </c>
      <c r="F46" s="164">
        <v>1</v>
      </c>
      <c r="G46" s="165"/>
      <c r="H46" s="165">
        <f>F46*G46</f>
        <v>0</v>
      </c>
    </row>
    <row r="47" spans="1:8" s="2" customFormat="1" ht="13.5" customHeight="1">
      <c r="A47" s="166"/>
      <c r="B47" s="167"/>
      <c r="C47" s="167"/>
      <c r="D47" s="167" t="s">
        <v>250</v>
      </c>
      <c r="E47" s="167"/>
      <c r="F47" s="168">
        <v>1</v>
      </c>
      <c r="G47" s="169"/>
      <c r="H47" s="169"/>
    </row>
    <row r="48" spans="1:8" s="2" customFormat="1" ht="24" customHeight="1">
      <c r="A48" s="162">
        <v>14</v>
      </c>
      <c r="B48" s="163" t="s">
        <v>179</v>
      </c>
      <c r="C48" s="163" t="s">
        <v>194</v>
      </c>
      <c r="D48" s="163" t="s">
        <v>255</v>
      </c>
      <c r="E48" s="163" t="s">
        <v>147</v>
      </c>
      <c r="F48" s="164">
        <v>1</v>
      </c>
      <c r="G48" s="165"/>
      <c r="H48" s="165">
        <f>F48*G48</f>
        <v>0</v>
      </c>
    </row>
    <row r="49" spans="1:8" s="2" customFormat="1" ht="13.5" customHeight="1">
      <c r="A49" s="166"/>
      <c r="B49" s="167"/>
      <c r="C49" s="167"/>
      <c r="D49" s="167" t="s">
        <v>251</v>
      </c>
      <c r="E49" s="167"/>
      <c r="F49" s="168">
        <v>1</v>
      </c>
      <c r="G49" s="169"/>
      <c r="H49" s="169"/>
    </row>
    <row r="50" spans="1:8" s="2" customFormat="1" ht="28.5" customHeight="1">
      <c r="A50" s="158"/>
      <c r="B50" s="159"/>
      <c r="C50" s="159" t="s">
        <v>57</v>
      </c>
      <c r="D50" s="159" t="s">
        <v>195</v>
      </c>
      <c r="E50" s="159"/>
      <c r="F50" s="160"/>
      <c r="G50" s="161"/>
      <c r="H50" s="161">
        <f>H51</f>
        <v>0</v>
      </c>
    </row>
    <row r="51" spans="1:8" s="2" customFormat="1" ht="13.5" customHeight="1">
      <c r="A51" s="162">
        <v>15</v>
      </c>
      <c r="B51" s="163" t="s">
        <v>179</v>
      </c>
      <c r="C51" s="163" t="s">
        <v>196</v>
      </c>
      <c r="D51" s="163" t="s">
        <v>197</v>
      </c>
      <c r="E51" s="163" t="s">
        <v>108</v>
      </c>
      <c r="F51" s="164">
        <v>80.8</v>
      </c>
      <c r="G51" s="165"/>
      <c r="H51" s="165">
        <f>F51*G51</f>
        <v>0</v>
      </c>
    </row>
    <row r="52" spans="1:8" s="2" customFormat="1" ht="13.5" customHeight="1">
      <c r="A52" s="166"/>
      <c r="B52" s="167"/>
      <c r="C52" s="167"/>
      <c r="D52" s="167" t="s">
        <v>175</v>
      </c>
      <c r="E52" s="167"/>
      <c r="F52" s="168">
        <v>80.8</v>
      </c>
      <c r="G52" s="169"/>
      <c r="H52" s="169"/>
    </row>
    <row r="53" spans="1:8" s="2" customFormat="1" ht="28.5" customHeight="1">
      <c r="A53" s="158"/>
      <c r="B53" s="159"/>
      <c r="C53" s="159" t="s">
        <v>33</v>
      </c>
      <c r="D53" s="159" t="s">
        <v>198</v>
      </c>
      <c r="E53" s="159"/>
      <c r="F53" s="160"/>
      <c r="G53" s="161"/>
      <c r="H53" s="161">
        <f>SUM(H54:H55)</f>
        <v>0</v>
      </c>
    </row>
    <row r="54" spans="1:8" s="2" customFormat="1" ht="24" customHeight="1">
      <c r="A54" s="162">
        <v>16</v>
      </c>
      <c r="B54" s="163" t="s">
        <v>199</v>
      </c>
      <c r="C54" s="163" t="s">
        <v>200</v>
      </c>
      <c r="D54" s="163" t="s">
        <v>201</v>
      </c>
      <c r="E54" s="163" t="s">
        <v>202</v>
      </c>
      <c r="F54" s="164">
        <v>54</v>
      </c>
      <c r="G54" s="165"/>
      <c r="H54" s="165">
        <f>F54*G54</f>
        <v>0</v>
      </c>
    </row>
    <row r="55" spans="1:8" s="2" customFormat="1" ht="24" customHeight="1">
      <c r="A55" s="162">
        <v>17</v>
      </c>
      <c r="B55" s="163" t="s">
        <v>199</v>
      </c>
      <c r="C55" s="163" t="s">
        <v>203</v>
      </c>
      <c r="D55" s="163" t="s">
        <v>204</v>
      </c>
      <c r="E55" s="163" t="s">
        <v>202</v>
      </c>
      <c r="F55" s="164">
        <v>27</v>
      </c>
      <c r="G55" s="165"/>
      <c r="H55" s="165">
        <f>F55*G55</f>
        <v>0</v>
      </c>
    </row>
    <row r="56" spans="1:8" s="2" customFormat="1" ht="28.5" customHeight="1">
      <c r="A56" s="158"/>
      <c r="B56" s="159"/>
      <c r="C56" s="159" t="s">
        <v>39</v>
      </c>
      <c r="D56" s="159" t="s">
        <v>133</v>
      </c>
      <c r="E56" s="159"/>
      <c r="F56" s="160"/>
      <c r="G56" s="161"/>
      <c r="H56" s="161">
        <f>SUM(H57:H61)</f>
        <v>0</v>
      </c>
    </row>
    <row r="57" spans="1:8" s="2" customFormat="1" ht="24" customHeight="1">
      <c r="A57" s="162">
        <v>18</v>
      </c>
      <c r="B57" s="163" t="s">
        <v>205</v>
      </c>
      <c r="C57" s="163" t="s">
        <v>206</v>
      </c>
      <c r="D57" s="163" t="s">
        <v>207</v>
      </c>
      <c r="E57" s="163" t="s">
        <v>170</v>
      </c>
      <c r="F57" s="164">
        <v>101.1</v>
      </c>
      <c r="G57" s="165"/>
      <c r="H57" s="165">
        <f>F57*G57</f>
        <v>0</v>
      </c>
    </row>
    <row r="58" spans="1:8" s="2" customFormat="1" ht="13.5" customHeight="1">
      <c r="A58" s="166"/>
      <c r="B58" s="167"/>
      <c r="C58" s="167"/>
      <c r="D58" s="167" t="s">
        <v>208</v>
      </c>
      <c r="E58" s="167"/>
      <c r="F58" s="168">
        <v>101.1</v>
      </c>
      <c r="G58" s="169"/>
      <c r="H58" s="169"/>
    </row>
    <row r="59" spans="1:8" s="2" customFormat="1" ht="24" customHeight="1">
      <c r="A59" s="182">
        <v>19</v>
      </c>
      <c r="B59" s="183" t="s">
        <v>209</v>
      </c>
      <c r="C59" s="183" t="s">
        <v>210</v>
      </c>
      <c r="D59" s="183" t="s">
        <v>211</v>
      </c>
      <c r="E59" s="183" t="s">
        <v>202</v>
      </c>
      <c r="F59" s="184">
        <v>121.2</v>
      </c>
      <c r="G59" s="185"/>
      <c r="H59" s="185">
        <f>F59*G59</f>
        <v>0</v>
      </c>
    </row>
    <row r="60" spans="1:8" s="2" customFormat="1" ht="13.5" customHeight="1">
      <c r="A60" s="166"/>
      <c r="B60" s="167"/>
      <c r="C60" s="167"/>
      <c r="D60" s="167" t="s">
        <v>212</v>
      </c>
      <c r="E60" s="167"/>
      <c r="F60" s="168">
        <v>121.2</v>
      </c>
      <c r="G60" s="169"/>
      <c r="H60" s="169"/>
    </row>
    <row r="61" spans="1:8" s="2" customFormat="1" ht="24" customHeight="1">
      <c r="A61" s="162">
        <v>20</v>
      </c>
      <c r="B61" s="163" t="s">
        <v>134</v>
      </c>
      <c r="C61" s="163" t="s">
        <v>213</v>
      </c>
      <c r="D61" s="163" t="s">
        <v>214</v>
      </c>
      <c r="E61" s="163" t="s">
        <v>202</v>
      </c>
      <c r="F61" s="164">
        <v>27</v>
      </c>
      <c r="G61" s="165"/>
      <c r="H61" s="165">
        <f>F61*G61</f>
        <v>0</v>
      </c>
    </row>
    <row r="62" spans="1:8" s="2" customFormat="1" ht="30.75" customHeight="1">
      <c r="A62" s="154"/>
      <c r="B62" s="155"/>
      <c r="C62" s="155" t="s">
        <v>44</v>
      </c>
      <c r="D62" s="155" t="s">
        <v>142</v>
      </c>
      <c r="E62" s="155"/>
      <c r="F62" s="156"/>
      <c r="G62" s="157"/>
      <c r="H62" s="157">
        <f>H63+H66+H70</f>
        <v>0</v>
      </c>
    </row>
    <row r="63" spans="1:8" s="2" customFormat="1" ht="28.5" customHeight="1">
      <c r="A63" s="158"/>
      <c r="B63" s="159"/>
      <c r="C63" s="159" t="s">
        <v>215</v>
      </c>
      <c r="D63" s="159" t="s">
        <v>216</v>
      </c>
      <c r="E63" s="159"/>
      <c r="F63" s="160"/>
      <c r="G63" s="161"/>
      <c r="H63" s="161">
        <f>SUM(H64:H65)</f>
        <v>0</v>
      </c>
    </row>
    <row r="64" spans="1:8" s="2" customFormat="1" ht="24" customHeight="1">
      <c r="A64" s="162">
        <v>21</v>
      </c>
      <c r="B64" s="163" t="s">
        <v>215</v>
      </c>
      <c r="C64" s="163" t="s">
        <v>217</v>
      </c>
      <c r="D64" s="163" t="s">
        <v>218</v>
      </c>
      <c r="E64" s="163" t="s">
        <v>108</v>
      </c>
      <c r="F64" s="164">
        <v>130</v>
      </c>
      <c r="G64" s="165"/>
      <c r="H64" s="165">
        <f>F64*G64</f>
        <v>0</v>
      </c>
    </row>
    <row r="65" spans="1:8" s="2" customFormat="1" ht="24" customHeight="1">
      <c r="A65" s="162">
        <v>22</v>
      </c>
      <c r="B65" s="163" t="s">
        <v>215</v>
      </c>
      <c r="C65" s="163" t="s">
        <v>219</v>
      </c>
      <c r="D65" s="163" t="s">
        <v>220</v>
      </c>
      <c r="E65" s="163" t="s">
        <v>170</v>
      </c>
      <c r="F65" s="164">
        <v>130</v>
      </c>
      <c r="G65" s="165"/>
      <c r="H65" s="165">
        <f>F65*G65</f>
        <v>0</v>
      </c>
    </row>
    <row r="66" spans="1:8" s="2" customFormat="1" ht="28.5" customHeight="1">
      <c r="A66" s="158"/>
      <c r="B66" s="159"/>
      <c r="C66" s="159" t="s">
        <v>221</v>
      </c>
      <c r="D66" s="159" t="s">
        <v>222</v>
      </c>
      <c r="E66" s="159"/>
      <c r="F66" s="160"/>
      <c r="G66" s="161"/>
      <c r="H66" s="161">
        <f>SUM(H67:H69)</f>
        <v>0</v>
      </c>
    </row>
    <row r="67" spans="1:8" s="2" customFormat="1" ht="13.5" customHeight="1">
      <c r="A67" s="162">
        <v>23</v>
      </c>
      <c r="B67" s="163" t="s">
        <v>221</v>
      </c>
      <c r="C67" s="163" t="s">
        <v>223</v>
      </c>
      <c r="D67" s="163" t="s">
        <v>224</v>
      </c>
      <c r="E67" s="163" t="s">
        <v>170</v>
      </c>
      <c r="F67" s="164">
        <v>30</v>
      </c>
      <c r="G67" s="165"/>
      <c r="H67" s="165">
        <f>F67*G67</f>
        <v>0</v>
      </c>
    </row>
    <row r="68" spans="1:8" s="2" customFormat="1" ht="13.5" customHeight="1">
      <c r="A68" s="182">
        <v>24</v>
      </c>
      <c r="B68" s="183" t="s">
        <v>225</v>
      </c>
      <c r="C68" s="183" t="s">
        <v>226</v>
      </c>
      <c r="D68" s="183" t="s">
        <v>227</v>
      </c>
      <c r="E68" s="183" t="s">
        <v>202</v>
      </c>
      <c r="F68" s="184">
        <v>54</v>
      </c>
      <c r="G68" s="185"/>
      <c r="H68" s="185">
        <f>F68*G68</f>
        <v>0</v>
      </c>
    </row>
    <row r="69" spans="1:8" s="2" customFormat="1" ht="24" customHeight="1">
      <c r="A69" s="182">
        <v>25</v>
      </c>
      <c r="B69" s="183" t="s">
        <v>225</v>
      </c>
      <c r="C69" s="183" t="s">
        <v>228</v>
      </c>
      <c r="D69" s="183" t="s">
        <v>229</v>
      </c>
      <c r="E69" s="183" t="s">
        <v>202</v>
      </c>
      <c r="F69" s="184">
        <v>27</v>
      </c>
      <c r="G69" s="185"/>
      <c r="H69" s="185">
        <f>F69*G69</f>
        <v>0</v>
      </c>
    </row>
    <row r="70" spans="1:8" s="2" customFormat="1" ht="28.5" customHeight="1">
      <c r="A70" s="158"/>
      <c r="B70" s="159"/>
      <c r="C70" s="159" t="s">
        <v>230</v>
      </c>
      <c r="D70" s="159" t="s">
        <v>231</v>
      </c>
      <c r="E70" s="159"/>
      <c r="F70" s="160"/>
      <c r="G70" s="161"/>
      <c r="H70" s="161">
        <f>H71</f>
        <v>0</v>
      </c>
    </row>
    <row r="71" spans="1:8" s="2" customFormat="1" ht="13.5" customHeight="1">
      <c r="A71" s="162">
        <v>26</v>
      </c>
      <c r="B71" s="163" t="s">
        <v>230</v>
      </c>
      <c r="C71" s="163" t="s">
        <v>232</v>
      </c>
      <c r="D71" s="163" t="s">
        <v>233</v>
      </c>
      <c r="E71" s="163" t="s">
        <v>202</v>
      </c>
      <c r="F71" s="164">
        <v>27</v>
      </c>
      <c r="G71" s="165"/>
      <c r="H71" s="165">
        <f>F71*G71</f>
        <v>0</v>
      </c>
    </row>
    <row r="72" spans="1:8" s="2" customFormat="1" ht="30.75" customHeight="1">
      <c r="A72" s="174"/>
      <c r="B72" s="175"/>
      <c r="C72" s="175"/>
      <c r="D72" s="175" t="s">
        <v>149</v>
      </c>
      <c r="E72" s="175"/>
      <c r="F72" s="176"/>
      <c r="G72" s="177"/>
      <c r="H72" s="177">
        <f>H13+H62</f>
        <v>0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scale="9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Johny Pětka</cp:lastModifiedBy>
  <dcterms:created xsi:type="dcterms:W3CDTF">2023-12-18T11:31:56Z</dcterms:created>
  <dcterms:modified xsi:type="dcterms:W3CDTF">2023-12-22T08:44:36Z</dcterms:modified>
  <cp:category/>
  <cp:version/>
  <cp:contentType/>
  <cp:contentStatus/>
</cp:coreProperties>
</file>