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mc:AlternateContent xmlns:mc="http://schemas.openxmlformats.org/markup-compatibility/2006">
    <mc:Choice Requires="x15">
      <x15ac:absPath xmlns:x15ac="http://schemas.microsoft.com/office/spreadsheetml/2010/11/ac" url="/Users/jirikovacik/Library/Mobile Documents/com~apple~CloudDocs/IROP_21+/37_ZS_ITI/cesky_tesin/VZ/02_D/D_DI03/"/>
    </mc:Choice>
  </mc:AlternateContent>
  <xr:revisionPtr revIDLastSave="0" documentId="13_ncr:1_{16EBCB91-77D6-3E4C-A3D0-8464FD00911B}" xr6:coauthVersionLast="47" xr6:coauthVersionMax="47" xr10:uidLastSave="{00000000-0000-0000-0000-000000000000}"/>
  <bookViews>
    <workbookView xWindow="0" yWindow="740" windowWidth="46360" windowHeight="21740" xr2:uid="{00000000-000D-0000-FFFF-FFFF00000000}"/>
  </bookViews>
  <sheets>
    <sheet name="REKAPITULACE" sheetId="7" r:id="rId1"/>
    <sheet name="JU_68" sheetId="10" r:id="rId2"/>
    <sheet name="JU_68_infrastruktura" sheetId="18" r:id="rId3"/>
    <sheet name="PU_9293" sheetId="12" r:id="rId4"/>
    <sheet name="PU_9293_infrastruktura" sheetId="16" r:id="rId5"/>
    <sheet name="MU_26" sheetId="9" r:id="rId6"/>
    <sheet name="MU_26_infrastruktura" sheetId="17" r:id="rId7"/>
    <sheet name="MU_90" sheetId="11" r:id="rId8"/>
    <sheet name="MU_90_infrastruktura" sheetId="15" r:id="rId9"/>
    <sheet name="JU_18c" sheetId="14" r:id="rId10"/>
    <sheet name="MU_18c_infrastruktura" sheetId="20" r:id="rId11"/>
    <sheet name="MU_106b" sheetId="13" r:id="rId12"/>
    <sheet name="MU_106b_infrastruktura" sheetId="19"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uri="GoogleSheetsCustomDataVersion1">
      <go:sheetsCustomData xmlns:go="http://customooxmlschemas.google.com/" r:id="rId14" roundtripDataSignature="AMtx7mi4izPhSFlF8DGksuqo6ANyaIGRVg=="/>
    </ext>
  </extLst>
</workbook>
</file>

<file path=xl/calcChain.xml><?xml version="1.0" encoding="utf-8"?>
<calcChain xmlns="http://schemas.openxmlformats.org/spreadsheetml/2006/main">
  <c r="E5" i="13" l="1"/>
  <c r="E6" i="13"/>
  <c r="E7" i="13"/>
  <c r="E8" i="13"/>
  <c r="E9" i="13"/>
  <c r="E4" i="13"/>
  <c r="E5" i="14"/>
  <c r="E6" i="14"/>
  <c r="E7" i="14"/>
  <c r="E8" i="14"/>
  <c r="E9" i="14"/>
  <c r="E10" i="14"/>
  <c r="E11" i="14"/>
  <c r="E12" i="14"/>
  <c r="E13" i="14"/>
  <c r="E14" i="14"/>
  <c r="E4" i="14"/>
  <c r="E5" i="11"/>
  <c r="E6" i="11"/>
  <c r="E7" i="11"/>
  <c r="E8" i="11"/>
  <c r="E9" i="11"/>
  <c r="E10" i="11"/>
  <c r="E11" i="11"/>
  <c r="E12" i="11"/>
  <c r="E13" i="11"/>
  <c r="E14" i="11"/>
  <c r="E4" i="11"/>
  <c r="E5" i="9"/>
  <c r="E6" i="9"/>
  <c r="E7" i="9"/>
  <c r="E4" i="9"/>
  <c r="E5" i="12"/>
  <c r="E6" i="12"/>
  <c r="E7" i="12"/>
  <c r="E4" i="12"/>
  <c r="E8" i="12" s="1"/>
  <c r="E5" i="10"/>
  <c r="E6" i="10"/>
  <c r="E7" i="10"/>
  <c r="E8" i="10"/>
  <c r="E9" i="10"/>
  <c r="E4" i="10"/>
  <c r="F12" i="19"/>
  <c r="F13" i="19"/>
  <c r="F14" i="19"/>
  <c r="F15" i="19"/>
  <c r="F16" i="19"/>
  <c r="F17" i="19"/>
  <c r="F18" i="19"/>
  <c r="F19" i="19"/>
  <c r="F20" i="19"/>
  <c r="F21" i="19"/>
  <c r="F11" i="19"/>
  <c r="F12" i="20"/>
  <c r="F13" i="20"/>
  <c r="F14" i="20"/>
  <c r="F15" i="20"/>
  <c r="F16" i="20"/>
  <c r="F17" i="20"/>
  <c r="F18" i="20"/>
  <c r="F19" i="20"/>
  <c r="F20" i="20"/>
  <c r="F21" i="20"/>
  <c r="F11" i="20"/>
  <c r="F12" i="15"/>
  <c r="F13" i="15"/>
  <c r="F14" i="15"/>
  <c r="F15" i="15"/>
  <c r="F16" i="15"/>
  <c r="F17" i="15"/>
  <c r="F18" i="15"/>
  <c r="F19" i="15"/>
  <c r="F20" i="15"/>
  <c r="F21" i="15"/>
  <c r="F11" i="15"/>
  <c r="F12" i="18"/>
  <c r="F11" i="18"/>
  <c r="F12" i="16"/>
  <c r="F13" i="16"/>
  <c r="F14" i="16"/>
  <c r="F11" i="16"/>
  <c r="F12" i="17"/>
  <c r="F13" i="17"/>
  <c r="F14" i="17"/>
  <c r="F11" i="17"/>
  <c r="E10" i="10" l="1"/>
  <c r="F23" i="20"/>
  <c r="F24" i="20"/>
  <c r="F25" i="20"/>
  <c r="F27" i="20"/>
  <c r="F28" i="20"/>
  <c r="F23" i="19"/>
  <c r="F24" i="19"/>
  <c r="F25" i="19"/>
  <c r="F27" i="19"/>
  <c r="F26" i="19" s="1"/>
  <c r="F28" i="19"/>
  <c r="F22" i="19" l="1"/>
  <c r="F10" i="19"/>
  <c r="F9" i="19" s="1"/>
  <c r="F26" i="20"/>
  <c r="F22" i="20"/>
  <c r="F10" i="20"/>
  <c r="F9" i="20" l="1"/>
  <c r="F33" i="20" s="1"/>
  <c r="H21" i="7" s="1"/>
  <c r="F33" i="19"/>
  <c r="H23" i="7" s="1"/>
  <c r="F14" i="18" l="1"/>
  <c r="F15" i="18"/>
  <c r="F16" i="18"/>
  <c r="F18" i="18"/>
  <c r="F19" i="18"/>
  <c r="F16" i="17"/>
  <c r="F17" i="17"/>
  <c r="F18" i="17"/>
  <c r="F20" i="17"/>
  <c r="F21" i="17"/>
  <c r="F16" i="16"/>
  <c r="F17" i="16"/>
  <c r="F18" i="16"/>
  <c r="F20" i="16"/>
  <c r="F21" i="16"/>
  <c r="F23" i="15"/>
  <c r="F24" i="15"/>
  <c r="F26" i="15"/>
  <c r="F27" i="15"/>
  <c r="F25" i="15" l="1"/>
  <c r="F19" i="16"/>
  <c r="F10" i="17"/>
  <c r="F19" i="17"/>
  <c r="F17" i="18"/>
  <c r="F15" i="16"/>
  <c r="F22" i="15"/>
  <c r="F15" i="17"/>
  <c r="F13" i="18"/>
  <c r="F10" i="15"/>
  <c r="F10" i="16"/>
  <c r="F10" i="18"/>
  <c r="F9" i="15" l="1"/>
  <c r="F32" i="15" s="1"/>
  <c r="H19" i="7" s="1"/>
  <c r="F9" i="17"/>
  <c r="F26" i="17" s="1"/>
  <c r="H17" i="7" s="1"/>
  <c r="F9" i="16"/>
  <c r="F26" i="16" s="1"/>
  <c r="H15" i="7" s="1"/>
  <c r="F9" i="18"/>
  <c r="F24" i="18" s="1"/>
  <c r="H13" i="7" s="1"/>
  <c r="E15" i="14" l="1"/>
  <c r="H20" i="7" s="1"/>
  <c r="E10" i="13"/>
  <c r="H22" i="7" s="1"/>
  <c r="H14" i="7" l="1"/>
  <c r="E15" i="11"/>
  <c r="H18" i="7" s="1"/>
  <c r="H12" i="7"/>
  <c r="E8" i="9"/>
  <c r="H16" i="7" s="1"/>
  <c r="H24" i="7" l="1"/>
  <c r="H25" i="7" s="1"/>
  <c r="H26" i="7" s="1"/>
</calcChain>
</file>

<file path=xl/sharedStrings.xml><?xml version="1.0" encoding="utf-8"?>
<sst xmlns="http://schemas.openxmlformats.org/spreadsheetml/2006/main" count="409" uniqueCount="106">
  <si>
    <t>Název</t>
  </si>
  <si>
    <t>Mn.</t>
  </si>
  <si>
    <t>Cena/ks</t>
  </si>
  <si>
    <t>ks</t>
  </si>
  <si>
    <t>Celkem</t>
  </si>
  <si>
    <t>m</t>
  </si>
  <si>
    <t>Počet</t>
  </si>
  <si>
    <t>Zadavatel:</t>
  </si>
  <si>
    <t>Název veřejné zakázky:</t>
  </si>
  <si>
    <t>Účastník:</t>
  </si>
  <si>
    <t>Obchodní jméno:</t>
  </si>
  <si>
    <t>Sídlo:</t>
  </si>
  <si>
    <t>IČO:</t>
  </si>
  <si>
    <t>CENA CELKEM v Kč BEZ DPH ZA ZAKÁZKU</t>
  </si>
  <si>
    <t>DPH v Kč</t>
  </si>
  <si>
    <t>CENA CELKEM v Kč vč. DPH ZA ZAKÁZKU</t>
  </si>
  <si>
    <t>V CELÉM DOKUMENTU VYPLŇUJTE POUZE ŽLUTÁ POLE!!!</t>
  </si>
  <si>
    <t>Město Český Těšín</t>
  </si>
  <si>
    <t>Moderní výukové metody na základních školách v Českém Těšíně – Dodávky, 2. část „ICT vybavení"</t>
  </si>
  <si>
    <t>ZŠ Hrabina - budova Ostravská - jazyková učebna 68</t>
  </si>
  <si>
    <t>ZŠ Hrabina - budova Ostravská - polytechnická učebna 92 a 93</t>
  </si>
  <si>
    <t>ZŠ Hrabina - budova Ostravská - multimediální učebna 26</t>
  </si>
  <si>
    <t>ZŠ Hrabina - budova Slezská - multimediální učebna 90</t>
  </si>
  <si>
    <t>ZŠ Pod Zvonek - jazyková učebna 18c</t>
  </si>
  <si>
    <t>ZŠ Pod Zvonek - multimediální učebna 106b</t>
  </si>
  <si>
    <t>IT HW + SW Multimediální učebna celkem</t>
  </si>
  <si>
    <r>
      <rPr>
        <b/>
        <u/>
        <sz val="8"/>
        <rFont val="Arial"/>
        <family val="2"/>
        <charset val="238"/>
      </rPr>
      <t xml:space="preserve">Pracoviště učitele - minimální požadavky: 
</t>
    </r>
    <r>
      <rPr>
        <sz val="8"/>
        <rFont val="Arial"/>
        <family val="2"/>
        <charset val="238"/>
      </rPr>
      <t xml:space="preserve">Učitelský PC s dotykovým monitorem:   
Case Micro/Mini Tower (min. účinnost zdroje 85+)
operační systém s podporu AD (domény)
výkon CPU min. 19000 bodu dle nezávislého testu cpubenchmark.net
operační paměť min. 16GB DDR4
SSD PCIe NVMe disk s kapacitou min.512GB
dedikovaná grafická karta s min. 8GB DDR6 pamětí
min 6x USB (z toho min 3xUSB 3.x),  přední audio konektory pro sluchátka a mikrofon, RJ45 (LAN)
Monitor dotykový
úhlopříčka: min. 23,8 palců 
rozlišení: min. 1920x1080
výškově stavitelný
konektory kompatibilní s PC      </t>
    </r>
    <r>
      <rPr>
        <b/>
        <u/>
        <sz val="8"/>
        <rFont val="Arial"/>
        <family val="2"/>
        <charset val="238"/>
      </rPr>
      <t xml:space="preserve">                                             </t>
    </r>
    <r>
      <rPr>
        <sz val="8"/>
        <rFont val="Arial"/>
        <family val="2"/>
        <charset val="238"/>
      </rPr>
      <t xml:space="preserve">                                                                                                                                                  
</t>
    </r>
  </si>
  <si>
    <r>
      <rPr>
        <b/>
        <u/>
        <sz val="8"/>
        <rFont val="Arial"/>
        <family val="2"/>
        <charset val="238"/>
      </rPr>
      <t xml:space="preserve">Zvedací stojan - minimální požadavky:  
</t>
    </r>
    <r>
      <rPr>
        <sz val="8"/>
        <rFont val="Arial"/>
        <family val="2"/>
        <charset val="238"/>
      </rPr>
      <t xml:space="preserve">Kotvení do stěny a podpůrná konstrukce na podlahu. Dostatečná nosnost pro dodaný displej. Včetně potřebného příslušenství pro montáž
Dvě boční křídla - bílá, keramická křídla pro popisování fixou.                                                                                                                                                   
Včetně potřebného příslušenství pro montáž a kabeláže.
Včetně montáže.
</t>
    </r>
  </si>
  <si>
    <r>
      <rPr>
        <b/>
        <u/>
        <sz val="8"/>
        <rFont val="Arial"/>
        <family val="2"/>
        <charset val="238"/>
      </rPr>
      <t xml:space="preserve">Interaktivní panel, včetně integrovaného miniPC a multimediálního přehrávače - minimální požadavky:  
</t>
    </r>
    <r>
      <rPr>
        <sz val="8"/>
        <rFont val="Arial"/>
        <family val="2"/>
        <charset val="238"/>
      </rPr>
      <t xml:space="preserve">Úhlopříčka min. 86“ , Rozlišení min. 3840 x 2160
jas: min. 400nitů, kontrast min 4000:1
Anti-glare/Fingerprint povrch
životnost udávaná výrobcem min. 50 000 hodin
konektory min.: 3  x HDMI, 1x VGA, 2x AUDIO, 4x USB 3.0, 1 USB-C
OPS slot, integrovaný počítač s min 4GB RAM a 32GB vnitřní paměti, maximální spotřeba max. 400W
min.2 dotyková pera v balení
Přídavný WIFI a Bluetooth modul 
Integrovaný  počítač
Integrovaný OPS PC kompatibilní s dodávaným displejem
výkon CPU min. 5000 bodu dle nezávislého testu https://www.cpubenchmark.net/cpu_list.php
pamět: min. 8 GB DDR4, SSD: min. 128 GB, WIFI, Bluetooth
operační systém s podporu AD (domény) 	
Multimediální přehrávač
umožňuje bezdrátově zrcadlit obrazovky tabletů a mobilních telefonů na dotykový panel
kompatibilita se systémy s Android a IOS
rozhraní: HDMI, Wi-Fi, RJ4, Bluetooth
rozlišení 4K, paměť 64GB
</t>
    </r>
  </si>
  <si>
    <t>Produkty</t>
  </si>
  <si>
    <t>Cena bez DPH</t>
  </si>
  <si>
    <t>Jedn.</t>
  </si>
  <si>
    <t>IT HW a SW Hrabina - Multimediální učebna 26</t>
  </si>
  <si>
    <r>
      <t xml:space="preserve">Kufr pro nabíjení dodávaných tabletů - minimální požadavky:
</t>
    </r>
    <r>
      <rPr>
        <sz val="8"/>
        <rFont val="Arial"/>
        <family val="2"/>
        <charset val="238"/>
      </rPr>
      <t>možnost uložit a nabíjet min. 15 tabletů
hromadné nabíjení uložených zařízení
větrací mřížky a termostatem řízený ventilátor
centrální přepěťová ochrana
pojezdová kolečka s brzdou, uzamykatelný</t>
    </r>
  </si>
  <si>
    <r>
      <rPr>
        <b/>
        <u/>
        <sz val="8"/>
        <rFont val="Arial"/>
        <family val="2"/>
        <charset val="238"/>
      </rPr>
      <t>Žákovský tablet s klávesnicí a perem - minimální požadavky:</t>
    </r>
    <r>
      <rPr>
        <sz val="8"/>
        <rFont val="Arial"/>
        <family val="2"/>
        <charset val="238"/>
      </rPr>
      <t xml:space="preserve">
Tablet s min. 10"multi-dotykovým displejem
displej s LED podsvícením, technologií IPS a rozlišením min. 2100 x 1600
úložiště min. 64GB
2x Kamera min. 7 MP a 10 MP
Konektivita: min.  USB-C nebo Lightning, Wi-Fi,  Bluetooth 
Výbava: min. tříosý gyroskop, akcelerometr, barometr, snímač okolního osvětlení 
Baterie: Li-Pol, výdrž až 10 hodin 
max. hmotnost 500 gramů
Dotykové pero kompatibilní s tabletem
Stojan s integrovanou klávesnicí (bezdrátové propojení s tabletem)</t>
    </r>
  </si>
  <si>
    <r>
      <rPr>
        <b/>
        <u/>
        <sz val="8"/>
        <rFont val="Arial"/>
        <family val="2"/>
        <charset val="238"/>
      </rPr>
      <t xml:space="preserve">Pracoviště učitele - minimální požadavky: 
</t>
    </r>
    <r>
      <rPr>
        <sz val="8"/>
        <rFont val="Arial"/>
        <family val="2"/>
        <charset val="238"/>
      </rPr>
      <t xml:space="preserve">Učitelský PC s dotykovým monitorem:   
Case Micro/Mini Tower (min. účinnost zdroje 85+)
operační systém s podporu AD (domény)
výkon CPU min. 19000 bodu dle nezávislého testu cpubenchmark.net
operační paměť min. 16GB DDR4
SSD PCIe NVMe disk s kapacitou min.512GB
dedikovaná grafická karta s min. 8GB DDR6 pamětí
min 6x USB (z toho min 3xUSB 3.x),  přední audio konektory pro sluchátka a mikrofon, RJ45 (LAN)
Monitor dotykový
úhlopříčka: min. 23,8 palců 
rozlišení: min. 1920x1080
výškově stavitelný
konektory kompatibilní s PC         </t>
    </r>
    <r>
      <rPr>
        <b/>
        <u/>
        <sz val="8"/>
        <rFont val="Arial"/>
        <family val="2"/>
        <charset val="238"/>
      </rPr>
      <t xml:space="preserve">                                             </t>
    </r>
    <r>
      <rPr>
        <sz val="8"/>
        <rFont val="Arial"/>
        <family val="2"/>
        <charset val="238"/>
      </rPr>
      <t xml:space="preserve">                                                                                                                                                  
</t>
    </r>
  </si>
  <si>
    <r>
      <rPr>
        <b/>
        <u/>
        <sz val="8"/>
        <rFont val="Arial"/>
        <family val="2"/>
        <charset val="238"/>
      </rPr>
      <t xml:space="preserve">Interaktivní panel, včetně integrovaného miniPC a multimediálního přehrávače - minimální požadavky:  
</t>
    </r>
    <r>
      <rPr>
        <sz val="8"/>
        <rFont val="Arial"/>
        <family val="2"/>
        <charset val="238"/>
      </rPr>
      <t xml:space="preserve">Dotykový panel, min. 20 dotyků 
Úhlopříčka min. 86“ , Rozlišení min. 3840 x 2160
jas: min. 400nitů, kontrast min 4000:1
Anti-glare/Fingerprint povrch
životnost udávaná výrobcem min. 50 000 hodin
konektory min.: 3  x HDMI, 1x VGA, 2x AUDIO, 4x USB 3.0, 1 USB-C
OPS slot, integrovaný počítač s min 4GB RAM a 32GB vnitřní paměti, maximální spotřeba max. 400W
min.2 dotyková pera v balení
Přídavný WIFI a Bluetooth modul 
Integrovaný  počítač
Integrovaný OPS PC kompatibilní s dodávaným displejem
výkon CPU min. 5000 bodu dle nezávislého testu https://www.cpubenchmark.net/cpu_list.php
pamět: min. 8 GB DDR4, SSD: min. 128 GB, WIFI, Bluetooth
operační systém s podporu AD (domény) 	
Multimediální přehrávač
umožňuje bezdrátově zrcadlit obrazovky tabletů a mobilních telefonů na dotykový panel
kompatibilita se systémy s Android a IOS
rozhraní: HDMI, Wi-Fi, RJ4, Bluetooth
rozlišení 4K, paměť 64GB                                                                                                                                        
</t>
    </r>
  </si>
  <si>
    <t>IT HW a SW Hrabina - Jazyková učebna 68</t>
  </si>
  <si>
    <r>
      <rPr>
        <b/>
        <u/>
        <sz val="8"/>
        <rFont val="Arial"/>
        <family val="2"/>
        <charset val="238"/>
      </rPr>
      <t>Sluchátka s mikrofonem - minimální požadavky</t>
    </r>
    <r>
      <rPr>
        <sz val="8"/>
        <rFont val="Arial"/>
        <family val="2"/>
        <charset val="238"/>
      </rPr>
      <t>: kvalitní ,robusní profesionální sluchátka s mikrofonem, velké naušníky pro kvalitní poslech.ovládání hlasitosti</t>
    </r>
  </si>
  <si>
    <r>
      <rPr>
        <b/>
        <u/>
        <sz val="8"/>
        <rFont val="Arial"/>
        <family val="2"/>
        <charset val="238"/>
      </rPr>
      <t xml:space="preserve">Nástavbový chatovací modul - minimální požadavky:
</t>
    </r>
    <r>
      <rPr>
        <sz val="8"/>
        <rFont val="Arial"/>
        <family val="2"/>
        <charset val="238"/>
      </rPr>
      <t>Otevřený chat mezi všemi uživateli (učitel-žák, žák-žák, žák-učitel)
Monitorování chatu ze učitelského PC
Historie chatu
Psaná komunikace mezi studentem a učitelem v reálném čase
Možnost omezit žákovský chat z učitelského PC
Barevna vizualizace dle zasedacího pořádku</t>
    </r>
  </si>
  <si>
    <r>
      <rPr>
        <b/>
        <u/>
        <sz val="8"/>
        <rFont val="Arial"/>
        <family val="2"/>
        <charset val="238"/>
      </rPr>
      <t xml:space="preserve">E-learningový portál včetně SW modulu pro vzdálený přístup - minimální požadavky: 
</t>
    </r>
    <r>
      <rPr>
        <sz val="8"/>
        <rFont val="Arial"/>
        <family val="2"/>
        <charset val="238"/>
      </rPr>
      <t xml:space="preserve">SW modul pro internetový i LAN přístup do databáze výukových materiálů mimo učebnu. Databáze musí obsahovat vzdělávací materiály (lekce) pro výuku cizích jazyků pro základní školy. Je požadováno min. 200 pracovních lekcí (1 lekce odpovídá 45 minutám výuky) pro výuku jazyků (min. Anglický jazyk, Německý jazyk)
Databáze musí obsahovat vzdělávací materiály (lekce) pro výuku dalších vzdělávacích oblastí pro základní školy. Je požadováno min. 50 pracovních lekcí (1 lekce odpovídá 45 minutám výuky) pro výuku předmětů v oblasti přírodních věd a společensko-vědních předmětů. Výukové materiály  musí být kompatibilní s Microsoft Office, SMART Notebook, ActivInspire, OpenOffice, LibreOffice. Import výukových materiálů pro offline použití. Databáze pracovních listů ve formátu PDF. Databáze výukových materiálů pro práci v prostředí interaktivních zařízení. Databáze testů musí být plně kompatibilní s nabídnutou jazykovou laboratoří  je požadován přímý přístup do databáze z aplikace (softwaru) jazykové učebny. Stromová struktura obsahu knihovny lekcí, rozdělení na dílčí lekce. Testování, hodnocení, příprava cvičení. Funkce vytváření testů. On-line testování přihlášených žáků. Zpětná vazba účastníka při testování. Okamžité generování výsledků testu pro tisk. Možnost vkládání výukových materiálů, které mohou být publikovány okamžitě. Audio a audiovizuální pomůcky v běžně dostupných formátech (mp3, mp4, avi a dalších volně dostupných). Plně kompatibilní se všemi operačními systémy (Windows, Android, iOS). Možnost přístupu z dostupných webových prohlížečů. Licence pro přístup pedagoga. Licence pro žákovský přístup. Helpdesk, Hotline (servisní telefonická podpora), nápověda, dokumentace. Online přístup učitele a žáka prostřednictvím internetu. Možnost nastavení přístupových práv žákům tutorem. Profil uživatele s možností vložení fotografie, šifrování a ochrana hesel. Zabezpečený přístup HTTPS. Min.česká a anglická lokalizace pracovního prostředí portálu.
</t>
    </r>
  </si>
  <si>
    <r>
      <rPr>
        <b/>
        <u/>
        <sz val="8"/>
        <rFont val="Arial"/>
        <family val="2"/>
        <charset val="238"/>
      </rPr>
      <t xml:space="preserve">Nástavbový testovací  a hlasovací/anketní modul - minimální požadavky:
Testovací modul:
</t>
    </r>
    <r>
      <rPr>
        <sz val="8"/>
        <rFont val="Arial"/>
        <family val="2"/>
        <charset val="238"/>
      </rPr>
      <t>Možnost výběru testu. Možnost tvorby testu. Možnost editace testu. Možnost vyhodnocení testu. Možnost zobrazení výsledků testování žáků. Možnost ukládání a stahování testů do internetového úložiště. Možnost generování testu ve formátu .pdf pro tisk.Možnost nastavení.</t>
    </r>
    <r>
      <rPr>
        <b/>
        <u/>
        <sz val="8"/>
        <rFont val="Arial"/>
        <family val="2"/>
        <charset val="238"/>
      </rPr>
      <t xml:space="preserve"> 
Hlasovací modul:
</t>
    </r>
    <r>
      <rPr>
        <sz val="8"/>
        <rFont val="Arial"/>
        <family val="2"/>
        <charset val="238"/>
      </rPr>
      <t xml:space="preserve">Otázka ankety, na kterou návštěvníci odpovídají. Způsob, jakým bude anketa zobrazovat výsledky hlasování. Možnost zobrazení celkového počtu hlasů. Možnost zobrazovat výsledky již při hlasování. Kdo může hlasovat. Nastavení možnosti opakovaného hlasování a jeho intervalu. Povolení hlasování (je li odškrtnuto, anketa se uzavře a již nelze hlasovat). Čas ukončení (znemožnění hlasování).                                                                                                                                                                                                      Volitelné varianty odpovědí na zadanou otázku: výběr z možností, pravda/nepravda, textová nebo číselná odpověď, odpověď formou audio nahrávky.
Možnost vkládání do zadání otázky obrázku a audio záznamu.
Export výsledků testu do formátu .xlxs.
Zobrazení procentuálního výsledku po odeslání testu. 
</t>
    </r>
  </si>
  <si>
    <r>
      <rPr>
        <b/>
        <u/>
        <sz val="8"/>
        <rFont val="Arial"/>
        <family val="2"/>
        <charset val="238"/>
      </rPr>
      <t xml:space="preserve">Software k učebně(classroom management) - žákovská licence - minimální požadavky:
</t>
    </r>
    <r>
      <rPr>
        <sz val="8"/>
        <rFont val="Arial"/>
        <family val="2"/>
        <charset val="238"/>
      </rPr>
      <t xml:space="preserve">Veškeré požadované funkce musí být ovládány z jedné softwarové aplikace a tedy z jednoho uživatelského rozhraní rozhraní.Vyžaduje se pouze řešení, kde bude přenos a ovládání řešeno přes síťové rozhraní učebny a nebude potřeba dedikované "audio/video sítě".
Požadavky na studentskou licenci:
možnost zobrazení žákovské obrazovky na počítači učitele, hlavní hovor - žák slyší učitele ve sluchátkách, možnost komunikace přes sluchátka s učitelem, či s ostatními studenty.
Osobní komunikace žák - učitel ( diskretní komunikace), možnost zapojení studenta do konverzačních skupin ( 2-8), možnost chatování s učitelem či studenty, vyžádání pomoci učitele pomocí "přivolávacího" tlačítka přímo v aplikaci. Možnost zobrazení obrazovky učitele na počítači studenta, možnost příjmaní dat od učitele (testy, obrázky,soubory atd).
Možnost správy individuálních profilů studentů, poslech více zvukových zdrojů součastně, včetně jejich kombinací s výkladem učitele, ovládat hlasitost každé úlohy. 
Integrovaný přístup k výukovým materiálům (e-learning) a slovníkům ( citích jazyků)  přímo z aplikace. Možnost vytváření audio záznamu žákem při čtení a konverzaci ve skupině na žákovském počítači. Individuální vypnutí a zapnutí mikrofonu žáka. Plná kompatibilita aplikace, podpora dotykového ovladání. Funkce text to speech - převod textu na řeč(včetně větných celků). Výslovnost  - minimálně pro 5 světových jazyků. Plná česká lokalizace produktu                                    
</t>
    </r>
  </si>
  <si>
    <r>
      <rPr>
        <b/>
        <u/>
        <sz val="8"/>
        <rFont val="Arial"/>
        <family val="2"/>
        <charset val="238"/>
      </rPr>
      <t xml:space="preserve">Software k řízení výuky jazykové laboratoře (classroom management) - učitelská licence - minimální požadavky:
</t>
    </r>
    <r>
      <rPr>
        <sz val="8"/>
        <rFont val="Arial"/>
        <family val="2"/>
        <charset val="238"/>
      </rPr>
      <t xml:space="preserve">Veškeré požadované funkce musí být ovládány z jedné softwarové aplikace a tedy z jednoho uživatelského rozhraní. Vyžaduje se pouze řešení, kde bude přenos a ovládání řešeno přes síťové rozhraní učebny a nebude potřeba dedikované "audio/video sítě"
Požadavky na učitelskou aplikaci: odesílání učitelovy obrazovky žákům, možnost zobrazení žákovských obrazovek ( učitel vidí a monitoruje obrazovky žáků), hlavní hovor - učitele ve sluchátkách slyší všichni studenti.
Komunikace mezi učitelem a jednotlivými studenty
Osobní komunikace učitel - žák, možnost tvořit v aplikaci skupiny studentů, kombinování studentů do skupin ( 2-8), možnost tvořit skupiny pro chat , monitoring chatu studentů, chatování se studenty, poslech konverzace studentů  v párech či skupinách, zobrazení požadavku žáka na pomoc od učitele (tzv. vyžádání pomoci učitele).
Postupné monitorování žákovských obrazovek. Blokace žákovského počítače, omezení práce žáka s klávesnicí a myší. Monitorování žákovských obrazovek.
Diskrétní poslouchání žáků (učitel poslouchá konverzace), dálkové ovládání žákovských počítačů, omezování počítačových aplikací - např. blokování přístupů na www stránky.
Dálkové vypínání a zapínání studentských PC, odesílání souborů jednotlivým studentům, nahrávání na počítači učitele v průběhu celé lekce, včetně funkce nahrávání jednotlivých žáků, poslech více zvukových zdrojů současně, včetně jejich kombinací s výkladem učitele, ovládat hlasitost každé úlohy a každého žáka přímo z aplikace.
Možnost vytvořit si vlastní seznam tříd, včetně možnosti k jednotlivým žákům přiřadit jejich fotky, jmenný seznam žáků ve třídách s možností změny jak jmen, tak pozic žáka.
Integrovaný přístup k výukovým materiálům a slovníkům přímo z aplikace. Možnost vytvářet v aplikaci žákovské skupiny, kterým lze přiřadit funkci chatu, konverzace a poslechu dle volby pedagoga. Funkce přehrávání audio záznamu z žákovského počítače pro všechny posluchače v učebně. Funkce přímého zadání jména a příjmení žáka do náhledu třídy.
Vzdálené řízení pracovního prostředí žáka, spouštění a vypínání softwaru na žákovském počítači z nadefinovaného seznamu v učitelské aplikaci. Nahrávání konverzačních skupin z aplikace pedagoga. Odhlášení nepřítomných studentů. Otevření panelu studenta – historie otevřených aplikací žáka. Uspořádání karet studentů dle uspořádání učebny. Podpora dotykového ovládání. Funkce text to speech - převod textu na řeč (včetně větných celků). Výslovnost  - minimálně pro 5 světových jazyků. Plná česká lokalizace produktu.                                                                                                                                                                   
</t>
    </r>
  </si>
  <si>
    <r>
      <rPr>
        <b/>
        <u/>
        <sz val="8"/>
        <rFont val="Arial"/>
        <family val="2"/>
        <charset val="238"/>
      </rPr>
      <t xml:space="preserve">Pracoviště učitele - minimální požadavky: </t>
    </r>
    <r>
      <rPr>
        <sz val="8"/>
        <rFont val="Arial"/>
        <family val="2"/>
        <charset val="238"/>
      </rPr>
      <t xml:space="preserve"> 
Učitelský PC, 2x dotykový monitor:   
Case Micro/Mini Tower (min. účinnost zdroje 85+)
operační systém s podporu AD (domény)
výkon CPU min. 19000 bodu dle nezávislého testu cpubenchmark.net
operační paměť min. 16GB DDR4
SSD PCIe NVMe disk s kapacitou min.512GB
dedikovaná grafická karta s min. 8GB DDR6 pamětí
min 6x USB (z toho min 3xUSB 3.x),  přední audio konektory pro sluchátka a mikrofon, RJ45 (LAN)
</t>
    </r>
    <r>
      <rPr>
        <b/>
        <u/>
        <sz val="8"/>
        <rFont val="Arial"/>
        <family val="2"/>
        <charset val="238"/>
      </rPr>
      <t>Monitor dotykový 2x</t>
    </r>
    <r>
      <rPr>
        <sz val="8"/>
        <rFont val="Arial"/>
        <family val="2"/>
        <charset val="238"/>
      </rPr>
      <t xml:space="preserve">
úhlopříčka: min. 23,8 palců 
rozlišení: min. 1920x1080
výškově stavitelný
konektory kompatibilní s PC                  </t>
    </r>
    <r>
      <rPr>
        <b/>
        <u/>
        <sz val="8"/>
        <rFont val="Arial"/>
        <family val="2"/>
        <charset val="238"/>
      </rPr>
      <t xml:space="preserve">                                             </t>
    </r>
    <r>
      <rPr>
        <sz val="8"/>
        <rFont val="Arial"/>
        <family val="2"/>
        <charset val="238"/>
      </rPr>
      <t xml:space="preserve">                                                                                                                                                  
</t>
    </r>
  </si>
  <si>
    <r>
      <rPr>
        <b/>
        <u/>
        <sz val="8"/>
        <rFont val="Arial"/>
        <family val="2"/>
        <charset val="238"/>
      </rPr>
      <t xml:space="preserve">Pracoviště žáka - minimální požadavky:
</t>
    </r>
    <r>
      <rPr>
        <sz val="8"/>
        <rFont val="Arial"/>
        <family val="2"/>
        <charset val="238"/>
      </rPr>
      <t>Žákovský notebook:
min. 17" displej s FHD rozlišením (1920x1080)
procesor min. 10 000 bodů,dle PassMark CPU Mark (www.cpubenchmark.net)
paměť min. 8 GB RAM DDR4 
disk min. 256 GB M.2 SSD 
numerická klávesnice 
WIFI ax , Bluetooth
USB min. 2x USB 3.1,  1x USB-C 
komb.konektor sluchátek/mikrofonu, HDMI, RJ-45 (LAN)
operační systém s podporu AD (domény)</t>
    </r>
  </si>
  <si>
    <r>
      <rPr>
        <b/>
        <u/>
        <sz val="8"/>
        <rFont val="Arial"/>
        <family val="2"/>
        <charset val="238"/>
      </rPr>
      <t xml:space="preserve">Interaktivní panel, včetně integrovaného miniPC a multimediálního přehrávače - minimální požadavky:   
</t>
    </r>
    <r>
      <rPr>
        <sz val="8"/>
        <rFont val="Arial"/>
        <family val="2"/>
        <charset val="238"/>
      </rPr>
      <t xml:space="preserve">Úhlopříčka min. 86“ , Rozlišení min. 3840 x 2160
jas: min. 400nitů, kontrast min 4000:1
Anti-glare/Fingerprint povrch
životnost udávaná výrobcem min. 50 000 hodin
konektory min.: 3  x HDMI, 1x VGA, 2x AUDIO, 4x USB 3.0, 1 USB-C
OPS slot, integrovaný počítač s min 4GB RAM a 32GB vnitřní paměti, maximální spotřeba max. 400W
min.2 dotyková pera v balení
Přídavný WIFI a Bluetooth modul 
Integrovaný  počítač
Integrovaný OPS PC kompatibilní s dodávaným displejem
výkon CPU min. 5000 bodu dle nezávislého testu https://www.cpubenchmark.net/cpu_list.php
pamět: min. 8 GB DDR4, SSD: min. 128 GB, WIFI, Bluetooth
operační systém s podporu AD (domény) 	
Multimediální přehrávač
umožňuje bezdrátově zrcadlit obrazovky tabletů a mobilních telefonů na dotykový panel
kompatibilita se systémy s Android a IOS
rozhraní: HDMI, Wi-Fi, RJ4, Bluetooth
rozlišení 4K, paměť 64GB                                                                                                                                            
</t>
    </r>
  </si>
  <si>
    <t>IT HW a SW Hrabina - Multimediální učebna 90 - Slezská</t>
  </si>
  <si>
    <r>
      <rPr>
        <b/>
        <u/>
        <sz val="8"/>
        <rFont val="Arial"/>
        <family val="2"/>
        <charset val="238"/>
      </rPr>
      <t xml:space="preserve">Interaktivní panel, včetně integrovaného miniPC a multimediálního přehrávače - minimální požadavky:   
</t>
    </r>
    <r>
      <rPr>
        <sz val="8"/>
        <rFont val="Arial"/>
        <family val="2"/>
        <charset val="238"/>
      </rPr>
      <t xml:space="preserve">Dotykový panel, min. 20 dotyků 
Úhlopříčka min. 86“ , Rozlišení min. 3840 x 2160
jas: min. 400nitů, kontrast min 4000:1
Anti-glare/Fingerprint povrch
životnost udávaná výrobcem min. 50 000 hodin
konektory min.: 3  x HDMI, 1x VGA, 2x AUDIO, 4x USB 3.0, 1 USB-C
OPS slot, integrovaný počítač s min 4GB RAM a 32GB vnitřní paměti, maximální spotřeba max. 400W
min.2 dotyková pera v balení
Přídavný WIFI a Bluetooth modul 
Integrovaný  počítač
Integrovaný OPS PC kompatibilní s dodávaným displejem
výkon CPU min. 5000 bodu dle nezávislého testu https://www.cpubenchmark.net/cpu_list.php
pamět: min. 8 GB DDR4, SSD: min. 128 GB, WIFI, Bluetooth
operační systém s podporu AD (domény) 	
Multimediální přehrávač
umožňuje bezdrátově zrcadlit obrazovky tabletů a mobilních telefonů na dotykový panel
kompatibilita se systémy s Android a IOS
rozhraní: HDMI, Wi-Fi, RJ4, Bluetooth
rozlišení 4K, paměť 64GB                                                                                                                                        
</t>
    </r>
  </si>
  <si>
    <t>IT HW a SW Hrabina - Polytechnická učebna 92-93</t>
  </si>
  <si>
    <r>
      <rPr>
        <b/>
        <u/>
        <sz val="8"/>
        <rFont val="Arial"/>
        <family val="2"/>
        <charset val="238"/>
      </rPr>
      <t xml:space="preserve">Software pro řízení učebny včetně funkcí pro výuku - classroom management - minimální požadavky:
</t>
    </r>
    <r>
      <rPr>
        <sz val="8"/>
        <rFont val="Arial"/>
        <family val="2"/>
        <charset val="238"/>
      </rPr>
      <t xml:space="preserve">otevřený chat mezi všemi uživateli
monitorování chatu ze učitelského PC
historie chatu
psaná komunikace mezi studentem a učitelem v reálném čase
možnost omezit žákovský chat z učitelského PC
barevna vizualizace dle zasedacího pořádku                                                                                                                           
</t>
    </r>
  </si>
  <si>
    <r>
      <rPr>
        <b/>
        <u/>
        <sz val="8"/>
        <rFont val="Arial"/>
        <family val="2"/>
        <charset val="238"/>
      </rPr>
      <t xml:space="preserve">Pracoviště učitele - minimální požadavky: 
</t>
    </r>
    <r>
      <rPr>
        <sz val="8"/>
        <rFont val="Arial"/>
        <family val="2"/>
        <charset val="238"/>
      </rPr>
      <t xml:space="preserve">Učitelský PC s monitorem:   
provedení mini PC 
výkon CPU min. 14 000 bodu dle nezávislého testu https://www.cpubenchmark.net/cpu_list.php
operační systém s podporu AD (domény)
operační paměť min. 8GB DDR4
SSD PCIe M.2 disk s kapacitou min.256 GB
grafická karta: min.2 dig. výstupy z toho min. 1x HDMI
WI-FI, Bluetooth
konektory min. 5 x USB z toho min 2xUSB 3.X, audio, RJ45
max. rozměry  190x60x190 mm (ŠxVxH), hmotnost do 1,8kg
USB klávesnice a myš
monitor LCD
úhlopříčka: 23,8 palců 
rozlišení: min. 1920x1080
konektory kompatibilní s dodávaným PC
VESA uchycení
HDMI rozbočovač
HDMI splitter, pro propojení PC s interaktivním panelem           </t>
    </r>
    <r>
      <rPr>
        <b/>
        <u/>
        <sz val="8"/>
        <rFont val="Arial"/>
        <family val="2"/>
        <charset val="238"/>
      </rPr>
      <t xml:space="preserve">                                             </t>
    </r>
    <r>
      <rPr>
        <sz val="8"/>
        <rFont val="Arial"/>
        <family val="2"/>
        <charset val="238"/>
      </rPr>
      <t xml:space="preserve">                                                                                                                                                  
</t>
    </r>
  </si>
  <si>
    <r>
      <rPr>
        <b/>
        <u/>
        <sz val="8"/>
        <rFont val="Arial"/>
        <family val="2"/>
        <charset val="238"/>
      </rPr>
      <t xml:space="preserve">Pracoviště žáka - minimální požadavky:
</t>
    </r>
    <r>
      <rPr>
        <sz val="8"/>
        <rFont val="Arial"/>
        <family val="2"/>
        <charset val="238"/>
      </rPr>
      <t>Žákovské mini PC s monitorem:
výkon CPU min. 14 000 bodu dle nezávislého testu https://www.cpubenchmark.net/cpu_list.php
operační systém s podporu AD (domény)
operační paměť min. 8GB DDR4
SSD PCIe M.2 disk s kapacitou min.256 GB
grafická karta: min.2 dig. výstupy z toho min. 1x HDMI
WI-FI, Bluetooth
konektory min. 5 x USB z toho min 2xUSB 3.X, audio, RJ45
max. rozměry  190x60x190 mm (ŠxVxH), hmotnost do 1,8kg
USB klávesnice a myš
monitor LCD
úhlopříčka: 21,5 palců 
rozlišení: min. 1920x1080
konektory kompatibilní s dodávaným PC
VESA uchycení</t>
    </r>
  </si>
  <si>
    <r>
      <rPr>
        <b/>
        <u/>
        <sz val="8"/>
        <rFont val="Arial"/>
        <family val="2"/>
        <charset val="238"/>
      </rPr>
      <t xml:space="preserve">Interaktivní panel, včetně integrovaného miniPC - minimální požadavky:  
</t>
    </r>
    <r>
      <rPr>
        <sz val="8"/>
        <rFont val="Arial"/>
        <family val="2"/>
        <charset val="238"/>
      </rPr>
      <t xml:space="preserve">Dotykový panel, min. 20 dotyků 
Úhlopříčka min. 75“ , Rozlišení min. 3840 x 2160
jas: min. 400nitů, kontrast min 4000:1
Anti-glare/Fingerprint povrch
životnost udávaná výrobcem min. 50 000 hodin
konektory min.: 3  x HDMI, 1x VGA, 2x AUDIO, 4x USB 3.0, 1 USB-C
OPS slot, integrovaný počítač s min 4GB RAM a 32GB vnitřní paměti, maximální spotřeba max. 400W
min.2 dotyková pera v balení
Přídavný WIFI a Bluetooth modul 
Integrovaný  počítač
Integrovaný OPS PC kompatibilní s dodávaným displejem
výkon CPU min. 5000 bodu dle nezávislého testu https://www.cpubenchmark.net/cpu_list.php
pamět: min. 8 GB DDR4, SSD: min. 128 GB, WIFI, Bluetooth
operační systém s podporu AD (domény)                                                                                                                                                   
</t>
    </r>
  </si>
  <si>
    <t xml:space="preserve">IT HW a SW ZŠ - Pod Zvonek - Multimediální učebna 106 B </t>
  </si>
  <si>
    <r>
      <rPr>
        <b/>
        <u/>
        <sz val="8"/>
        <rFont val="Arial"/>
        <family val="2"/>
        <charset val="238"/>
      </rPr>
      <t xml:space="preserve">Pracoviště učitele - minimální požadavky: 
</t>
    </r>
    <r>
      <rPr>
        <sz val="8"/>
        <rFont val="Arial"/>
        <family val="2"/>
        <charset val="238"/>
      </rPr>
      <t>PC typu ALL IN ONE nebo miniPC na VESA držáku, 2x monitor
operační systém s podporu AD (domény)
výkon CPU min. 14 000 bodů dle nezávislého testu https://www.cpubenchmark.net/cpu_list.php
pamět: min. 8GB DDR4, SSD: min. 256GB, WI-FI, Bluetooth
konektory min. 2xUSB 3.0, 2x USB 2.0,  RJ45, audio, minimálně 2 digitální grafické výstupy
Monitor  primární dotykový(jako součást AIO nebo samostatný s VESA)
Typ LCD panelu: IPS, úhlopříčka: min. 23,8 palců, dotykový 
rozlišení: min. 1920x1080, Jas min. 250 cd/m2, Kontrast min. 1000:1
Pozorovací úhly (Horizontál/Vertikál): 178 / 178
Monitor sekundární
Typ LCD panelu: IPS, úhlopříčka: min. 23,8 palců,
rozlišení: min. 1920x1080, Jas min. 250 cd/m2, Kontrast min. 1000:1
Pozorovací úhly (Horizontál/Vertikál): 178 / 178
HDMI rozbočovač
HDMI splitter, pro propojení  PC s interaktivním panelem</t>
    </r>
    <r>
      <rPr>
        <b/>
        <u/>
        <sz val="8"/>
        <rFont val="Arial"/>
        <family val="2"/>
        <charset val="238"/>
      </rPr>
      <t xml:space="preserve">                                            </t>
    </r>
    <r>
      <rPr>
        <sz val="8"/>
        <rFont val="Arial"/>
        <family val="2"/>
        <charset val="238"/>
      </rPr>
      <t xml:space="preserve">                                                                                                                                                  
</t>
    </r>
  </si>
  <si>
    <t>IT HW a SW - ZŠ Pod Zvonek - Jazyková učebna 18 c</t>
  </si>
  <si>
    <t>Odborné zapojení; Proměření; Připojení koncových zařízení; Drobný instalační materiál; Nastavení</t>
  </si>
  <si>
    <t>Instalace a zapojení</t>
  </si>
  <si>
    <t>Patch kabel UTP 2m cat6</t>
  </si>
  <si>
    <t>pol</t>
  </si>
  <si>
    <t>Kabeláž strukturovaná</t>
  </si>
  <si>
    <t>Instalační krabice</t>
  </si>
  <si>
    <t>Zásuvky RJ45 (v lavicíh, katedře, na stěně)</t>
  </si>
  <si>
    <t>Pigtail 9/125 SCapc SM; SC Optická spojka SM</t>
  </si>
  <si>
    <t>Patchcord LC-SC 09/125 SM duplex</t>
  </si>
  <si>
    <t>19" Optická vana 24xSC černá, včetně kazety</t>
  </si>
  <si>
    <t>SFP+ transceiver 10GBASE-LR/LW, multirate, SM, 1310nm, LC Duplex</t>
  </si>
  <si>
    <t>Patch kabel UTP 0,5m cat6</t>
  </si>
  <si>
    <t>19" vyvazovací panel 1U, s plastovým krytem, profil 40x50mm</t>
  </si>
  <si>
    <t>19" rozvodný panel ACAR 5x230V, ČSN, kabel 3m, přepěťová ochrana</t>
  </si>
  <si>
    <t>Datový rozvaděč</t>
  </si>
  <si>
    <t>Infrastruktura učebny - slaboproudé rozvody</t>
  </si>
  <si>
    <t>Jed.</t>
  </si>
  <si>
    <t>Pol.</t>
  </si>
  <si>
    <t>Datum: 8.10.2022</t>
  </si>
  <si>
    <t>ZŠ a MŠ Český Těšín Hrabina</t>
  </si>
  <si>
    <t>Položkový rozpočet - infrastruktura Multimediální učebna (č. 90)</t>
  </si>
  <si>
    <t>Datový rozvaděč - doplnění</t>
  </si>
  <si>
    <t>Položkový rozpočet - infrastruktura Polytechnická učebna (č. 92)</t>
  </si>
  <si>
    <t>Položkový rozpočet - infrastruktura Multimediální učebna (č. 26)</t>
  </si>
  <si>
    <t>Položkový rozpočet - infrastruktura Jazyková učebna (č. 68)</t>
  </si>
  <si>
    <t>ZŠ a MŠ Český Těšín Pod Zvonek</t>
  </si>
  <si>
    <t>Položkový rozpočet - infrastruktura Multimediální učebna (č. 106B)</t>
  </si>
  <si>
    <t>Položkový rozpočet - infrastruktura Jazyková učebna (č. 18C)</t>
  </si>
  <si>
    <t>ZŠ Hrabina - budova Ostravská - jazyková učebna 68 - infrastruktura učebny</t>
  </si>
  <si>
    <t>ZŠ Hrabina - budova Ostravská - polytechnická učebna 92 a 93 - infrastruktura učebny</t>
  </si>
  <si>
    <t>ZŠ Hrabina - budova Ostravská - multimediální učebna 26 - infrastruktura učebny</t>
  </si>
  <si>
    <t xml:space="preserve">ZŠ Hrabina - budova Slezská - multimediální učebna 90 - infrastruktura učebny </t>
  </si>
  <si>
    <t>ZŠ Pod Zvonek - jazyková učebna 18c - infrastruktura učebny</t>
  </si>
  <si>
    <t>ZŠ Pod Zvonek - multimediální učebna 106b - infrastruktura učebny</t>
  </si>
  <si>
    <t>Rychlozařezávací keystone CAT6 UTP RJ45 černý pro kleště</t>
  </si>
  <si>
    <t>Datová zásuvka CAT6 UTP 1 x RJ45</t>
  </si>
  <si>
    <t>Datová zásuvka CAT6 UTP 2 x RJ45</t>
  </si>
  <si>
    <t>Kabel UTP, Cat6, drát, LSOH</t>
  </si>
  <si>
    <t>19" Modulární patch panel 24 portů 1U</t>
  </si>
  <si>
    <t>19" datový nástěnný rozvaděč min. 12U hloubka min. 495mm</t>
  </si>
  <si>
    <t>Switch 48G port - min. 48x 10/100/1000BASE-T Port a 4x 1G SFP port, interní AC, Kapacita přepínače min. 104 Gbps, podpora IEEE 802.1X,  IEEE 802.1Q,  IEEE 802.1S, možnost uložení více konfiguračních souborů.</t>
  </si>
  <si>
    <t>Datová Zásuvka CAT6 UTP 2 x RJ45</t>
  </si>
  <si>
    <t>Cena jed. v Kč bez DPH</t>
  </si>
  <si>
    <t>Celkem v Kč bez DPH</t>
  </si>
  <si>
    <t xml:space="preserve">Cena je maximální a zahrnuje veškeré náklady, které prodávající vynaloží na dodávku, dopravu, montáž, instalaci, implementaci, konfiguraci dodávaného předmětu koupě. </t>
  </si>
  <si>
    <t>IT HW + SW Jazyková učebna celkem</t>
  </si>
  <si>
    <r>
      <rPr>
        <b/>
        <u/>
        <sz val="8"/>
        <rFont val="Arial"/>
        <family val="2"/>
        <charset val="238"/>
      </rPr>
      <t>Instalace učebny</t>
    </r>
    <r>
      <rPr>
        <sz val="8"/>
        <rFont val="Arial"/>
        <family val="2"/>
        <charset val="238"/>
      </rPr>
      <t xml:space="preserve">
kompletní zprovoznění celého systému včetně zaškolení personálu pro práci s učebnou.</t>
    </r>
  </si>
  <si>
    <t>IT HW + SW Polytechnická učebna celkem</t>
  </si>
  <si>
    <r>
      <t>Instalace učebny</t>
    </r>
    <r>
      <rPr>
        <sz val="8"/>
        <rFont val="Arial"/>
        <family val="2"/>
        <charset val="238"/>
        <scheme val="minor"/>
      </rPr>
      <t xml:space="preserve">
kompletní zprovoznění celého systému včetně zaškolení personálu pro práci s učebnou.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</si>
</sst>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 &quot;Kč&quot;"/>
  </numFmts>
  <fonts count="31" x14ac:knownFonts="1">
    <font>
      <sz val="10"/>
      <color rgb="FF000000"/>
      <name val="Arial"/>
      <scheme val="minor"/>
    </font>
    <font>
      <sz val="10"/>
      <color rgb="FF000000"/>
      <name val="Arial"/>
      <family val="2"/>
      <scheme val="minor"/>
    </font>
    <font>
      <sz val="11"/>
      <color theme="1"/>
      <name val="Arial"/>
      <family val="2"/>
      <charset val="238"/>
      <scheme val="minor"/>
    </font>
    <font>
      <b/>
      <sz val="11"/>
      <color theme="1"/>
      <name val="Arial"/>
      <family val="2"/>
      <charset val="238"/>
      <scheme val="minor"/>
    </font>
    <font>
      <b/>
      <sz val="14"/>
      <color theme="1"/>
      <name val="Arial"/>
      <family val="2"/>
      <scheme val="major"/>
    </font>
    <font>
      <b/>
      <sz val="14"/>
      <color rgb="FFFF0000"/>
      <name val="Arial"/>
      <family val="2"/>
      <scheme val="major"/>
    </font>
    <font>
      <sz val="12"/>
      <color theme="1"/>
      <name val="Arial"/>
      <family val="2"/>
      <scheme val="major"/>
    </font>
    <font>
      <b/>
      <sz val="12"/>
      <color theme="1"/>
      <name val="Arial"/>
      <family val="2"/>
      <scheme val="major"/>
    </font>
    <font>
      <sz val="12"/>
      <name val="Arial"/>
      <family val="2"/>
      <scheme val="major"/>
    </font>
    <font>
      <b/>
      <sz val="12"/>
      <name val="Arial"/>
      <family val="2"/>
      <scheme val="major"/>
    </font>
    <font>
      <sz val="10"/>
      <name val="Arial"/>
      <family val="2"/>
    </font>
    <font>
      <sz val="14"/>
      <name val="Arial"/>
      <family val="2"/>
      <scheme val="major"/>
    </font>
    <font>
      <b/>
      <sz val="14"/>
      <name val="Arial"/>
      <family val="2"/>
      <scheme val="major"/>
    </font>
    <font>
      <sz val="12"/>
      <name val="Arial"/>
      <family val="2"/>
      <scheme val="minor"/>
    </font>
    <font>
      <sz val="14"/>
      <name val="Arial"/>
      <family val="2"/>
      <scheme val="minor"/>
    </font>
    <font>
      <sz val="10"/>
      <name val="Arial"/>
      <family val="2"/>
      <scheme val="minor"/>
    </font>
    <font>
      <b/>
      <sz val="12"/>
      <color theme="1"/>
      <name val="Arial"/>
      <family val="2"/>
      <charset val="238"/>
      <scheme val="minor"/>
    </font>
    <font>
      <sz val="10"/>
      <name val="Arial"/>
      <family val="2"/>
      <charset val="238"/>
    </font>
    <font>
      <b/>
      <sz val="7"/>
      <name val="Arial"/>
      <family val="2"/>
      <charset val="238"/>
    </font>
    <font>
      <sz val="7"/>
      <name val="Arial"/>
      <family val="2"/>
      <charset val="238"/>
    </font>
    <font>
      <b/>
      <sz val="8"/>
      <color theme="1"/>
      <name val="Arial"/>
      <family val="2"/>
      <charset val="238"/>
    </font>
    <font>
      <sz val="8"/>
      <name val="Arial"/>
      <family val="2"/>
      <charset val="238"/>
    </font>
    <font>
      <b/>
      <u/>
      <sz val="8"/>
      <name val="Arial"/>
      <family val="2"/>
      <charset val="238"/>
    </font>
    <font>
      <b/>
      <sz val="14"/>
      <color theme="9"/>
      <name val="Arial"/>
      <family val="2"/>
      <charset val="238"/>
    </font>
    <font>
      <b/>
      <i/>
      <sz val="11"/>
      <color theme="1"/>
      <name val="Arial"/>
      <family val="2"/>
      <charset val="238"/>
      <scheme val="minor"/>
    </font>
    <font>
      <sz val="10"/>
      <color theme="1"/>
      <name val="Arial"/>
      <family val="2"/>
      <charset val="238"/>
      <scheme val="minor"/>
    </font>
    <font>
      <sz val="8"/>
      <color theme="1"/>
      <name val="Arial"/>
      <family val="2"/>
      <charset val="238"/>
      <scheme val="minor"/>
    </font>
    <font>
      <i/>
      <sz val="10"/>
      <color theme="1"/>
      <name val="Arial"/>
      <family val="2"/>
      <charset val="238"/>
      <scheme val="minor"/>
    </font>
    <font>
      <sz val="8"/>
      <name val="Arial"/>
      <family val="2"/>
      <charset val="238"/>
      <scheme val="minor"/>
    </font>
    <font>
      <b/>
      <u/>
      <sz val="8"/>
      <name val="Arial"/>
      <family val="2"/>
      <charset val="238"/>
      <scheme val="minor"/>
    </font>
    <font>
      <sz val="10"/>
      <color rgb="FF000000"/>
      <name val="Arial"/>
      <family val="2"/>
      <scheme val="minor"/>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bgColor indexed="64"/>
      </patternFill>
    </fill>
    <fill>
      <patternFill patternType="solid">
        <fgColor theme="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59999389629810485"/>
        <bgColor indexed="64"/>
      </patternFill>
    </fill>
  </fills>
  <borders count="31">
    <border>
      <left/>
      <right/>
      <top/>
      <bottom/>
      <diagonal/>
    </border>
    <border>
      <left/>
      <right/>
      <top/>
      <bottom/>
      <diagonal/>
    </border>
    <border>
      <left style="thin">
        <color auto="1"/>
      </left>
      <right style="thin">
        <color auto="1"/>
      </right>
      <top/>
      <bottom style="medium">
        <color indexed="64"/>
      </bottom>
      <diagonal/>
    </border>
    <border>
      <left style="medium">
        <color indexed="64"/>
      </left>
      <right style="thin">
        <color auto="1"/>
      </right>
      <top/>
      <bottom style="medium">
        <color indexed="64"/>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right/>
      <top/>
      <bottom style="thin">
        <color auto="1"/>
      </bottom>
      <diagonal/>
    </border>
    <border>
      <left style="thin">
        <color indexed="64"/>
      </left>
      <right/>
      <top/>
      <bottom style="thin">
        <color indexed="64"/>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style="thin">
        <color auto="1"/>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hair">
        <color auto="1"/>
      </top>
      <bottom style="thin">
        <color auto="1"/>
      </bottom>
      <diagonal/>
    </border>
    <border>
      <left/>
      <right/>
      <top style="hair">
        <color auto="1"/>
      </top>
      <bottom/>
      <diagonal/>
    </border>
    <border>
      <left/>
      <right/>
      <top style="hair">
        <color auto="1"/>
      </top>
      <bottom style="hair">
        <color auto="1"/>
      </bottom>
      <diagonal/>
    </border>
    <border>
      <left/>
      <right/>
      <top/>
      <bottom style="hair">
        <color auto="1"/>
      </bottom>
      <diagonal/>
    </border>
    <border>
      <left style="thin">
        <color indexed="64"/>
      </left>
      <right style="thin">
        <color indexed="64"/>
      </right>
      <top style="medium">
        <color indexed="64"/>
      </top>
      <bottom/>
      <diagonal/>
    </border>
  </borders>
  <cellStyleXfs count="6">
    <xf numFmtId="0" fontId="0" fillId="0" borderId="0"/>
    <xf numFmtId="0" fontId="1" fillId="0" borderId="1"/>
    <xf numFmtId="0" fontId="2" fillId="0" borderId="1"/>
    <xf numFmtId="44" fontId="10" fillId="0" borderId="1" applyFill="0" applyBorder="0" applyAlignment="0" applyProtection="0"/>
    <xf numFmtId="0" fontId="17" fillId="0" borderId="1"/>
    <xf numFmtId="44" fontId="30" fillId="0" borderId="0" applyFont="0" applyFill="0" applyBorder="0" applyAlignment="0" applyProtection="0"/>
  </cellStyleXfs>
  <cellXfs count="105">
    <xf numFmtId="0" fontId="0" fillId="0" borderId="0" xfId="0"/>
    <xf numFmtId="0" fontId="4" fillId="2" borderId="1" xfId="2" applyFont="1" applyFill="1" applyAlignment="1">
      <alignment horizontal="center" vertical="center"/>
    </xf>
    <xf numFmtId="0" fontId="4" fillId="2" borderId="1" xfId="2" applyFont="1" applyFill="1" applyAlignment="1">
      <alignment vertical="center"/>
    </xf>
    <xf numFmtId="0" fontId="5" fillId="2" borderId="1" xfId="2" applyFont="1" applyFill="1" applyAlignment="1">
      <alignment vertical="center"/>
    </xf>
    <xf numFmtId="0" fontId="0" fillId="2" borderId="0" xfId="0" applyFill="1"/>
    <xf numFmtId="0" fontId="6" fillId="2" borderId="1" xfId="2" applyFont="1" applyFill="1" applyAlignment="1">
      <alignment horizontal="center" vertical="center"/>
    </xf>
    <xf numFmtId="0" fontId="6" fillId="2" borderId="1" xfId="2" applyFont="1" applyFill="1" applyAlignment="1">
      <alignment vertical="center"/>
    </xf>
    <xf numFmtId="0" fontId="7" fillId="2" borderId="1" xfId="2" applyFont="1" applyFill="1" applyAlignment="1">
      <alignment vertical="center"/>
    </xf>
    <xf numFmtId="0" fontId="6" fillId="2" borderId="1" xfId="2" applyFont="1" applyFill="1" applyAlignment="1">
      <alignment horizontal="right" vertical="center"/>
    </xf>
    <xf numFmtId="0" fontId="6" fillId="2" borderId="18" xfId="2" applyFont="1" applyFill="1" applyBorder="1" applyAlignment="1">
      <alignment vertical="center"/>
    </xf>
    <xf numFmtId="0" fontId="6" fillId="2" borderId="18" xfId="2" applyFont="1" applyFill="1" applyBorder="1" applyAlignment="1">
      <alignment horizontal="center" vertical="center"/>
    </xf>
    <xf numFmtId="0" fontId="8" fillId="2" borderId="1" xfId="2" applyFont="1" applyFill="1"/>
    <xf numFmtId="0" fontId="13" fillId="2" borderId="1" xfId="2" applyFont="1" applyFill="1"/>
    <xf numFmtId="0" fontId="15" fillId="2" borderId="0" xfId="0" applyFont="1" applyFill="1"/>
    <xf numFmtId="0" fontId="9" fillId="2" borderId="7" xfId="2" applyFont="1" applyFill="1" applyBorder="1"/>
    <xf numFmtId="0" fontId="8" fillId="2" borderId="7" xfId="2" applyFont="1" applyFill="1" applyBorder="1"/>
    <xf numFmtId="0" fontId="20" fillId="3" borderId="4" xfId="2" applyFont="1" applyFill="1" applyBorder="1" applyAlignment="1" applyProtection="1">
      <alignment vertical="center" wrapText="1"/>
      <protection locked="0"/>
    </xf>
    <xf numFmtId="0" fontId="26" fillId="3" borderId="29" xfId="2" applyFont="1" applyFill="1" applyBorder="1" applyAlignment="1" applyProtection="1">
      <alignment horizontal="center" vertical="center"/>
      <protection locked="0"/>
    </xf>
    <xf numFmtId="0" fontId="26" fillId="3" borderId="28" xfId="2" applyFont="1" applyFill="1" applyBorder="1" applyAlignment="1" applyProtection="1">
      <alignment horizontal="center" vertical="center"/>
      <protection locked="0"/>
    </xf>
    <xf numFmtId="0" fontId="25" fillId="3" borderId="28" xfId="2" applyFont="1" applyFill="1" applyBorder="1" applyAlignment="1" applyProtection="1">
      <alignment horizontal="center" vertical="center"/>
      <protection locked="0"/>
    </xf>
    <xf numFmtId="0" fontId="20" fillId="3" borderId="19" xfId="2" applyFont="1" applyFill="1" applyBorder="1" applyAlignment="1" applyProtection="1">
      <alignment vertical="center" wrapText="1"/>
      <protection locked="0"/>
    </xf>
    <xf numFmtId="44" fontId="21" fillId="3" borderId="4" xfId="5" applyFont="1" applyFill="1" applyBorder="1" applyAlignment="1" applyProtection="1">
      <alignment horizontal="left" vertical="center" wrapText="1"/>
      <protection locked="0"/>
    </xf>
    <xf numFmtId="0" fontId="8" fillId="2" borderId="7" xfId="2" applyFont="1" applyFill="1" applyBorder="1" applyAlignment="1">
      <alignment horizontal="left"/>
    </xf>
    <xf numFmtId="44" fontId="14" fillId="2" borderId="7" xfId="3" applyFont="1" applyFill="1" applyBorder="1" applyAlignment="1" applyProtection="1">
      <alignment horizontal="right"/>
    </xf>
    <xf numFmtId="44" fontId="12" fillId="2" borderId="7" xfId="3" applyFont="1" applyFill="1" applyBorder="1" applyAlignment="1" applyProtection="1">
      <alignment horizontal="right"/>
    </xf>
    <xf numFmtId="44" fontId="11" fillId="2" borderId="7" xfId="3" applyFont="1" applyFill="1" applyBorder="1" applyAlignment="1" applyProtection="1">
      <alignment horizontal="right"/>
    </xf>
    <xf numFmtId="0" fontId="7" fillId="2" borderId="1" xfId="2" applyFont="1" applyFill="1" applyAlignment="1">
      <alignment horizontal="left" vertical="center" wrapText="1"/>
    </xf>
    <xf numFmtId="0" fontId="6" fillId="2" borderId="1" xfId="2" applyFont="1" applyFill="1" applyAlignment="1">
      <alignment horizontal="left" vertical="center" wrapText="1"/>
    </xf>
    <xf numFmtId="0" fontId="6" fillId="3" borderId="12" xfId="2" applyFont="1" applyFill="1" applyBorder="1" applyAlignment="1" applyProtection="1">
      <alignment horizontal="center" vertical="center"/>
      <protection locked="0"/>
    </xf>
    <xf numFmtId="0" fontId="6" fillId="3" borderId="13" xfId="2" applyFont="1" applyFill="1" applyBorder="1" applyAlignment="1" applyProtection="1">
      <alignment horizontal="center" vertical="center"/>
      <protection locked="0"/>
    </xf>
    <xf numFmtId="0" fontId="6" fillId="3" borderId="14" xfId="2" applyFont="1" applyFill="1" applyBorder="1" applyAlignment="1" applyProtection="1">
      <alignment horizontal="center" vertical="center"/>
      <protection locked="0"/>
    </xf>
    <xf numFmtId="0" fontId="6" fillId="3" borderId="15" xfId="2" applyFont="1" applyFill="1" applyBorder="1" applyAlignment="1" applyProtection="1">
      <alignment horizontal="center" vertical="center"/>
      <protection locked="0"/>
    </xf>
    <xf numFmtId="0" fontId="6" fillId="3" borderId="16" xfId="2" applyFont="1" applyFill="1" applyBorder="1" applyAlignment="1" applyProtection="1">
      <alignment horizontal="center" vertical="center"/>
      <protection locked="0"/>
    </xf>
    <xf numFmtId="0" fontId="6" fillId="3" borderId="17" xfId="2" applyFont="1" applyFill="1" applyBorder="1" applyAlignment="1" applyProtection="1">
      <alignment horizontal="center" vertical="center"/>
      <protection locked="0"/>
    </xf>
    <xf numFmtId="49" fontId="6" fillId="3" borderId="8" xfId="2" applyNumberFormat="1" applyFont="1" applyFill="1" applyBorder="1" applyAlignment="1" applyProtection="1">
      <alignment horizontal="center" vertical="center"/>
      <protection locked="0"/>
    </xf>
    <xf numFmtId="49" fontId="6" fillId="3" borderId="7" xfId="2" applyNumberFormat="1" applyFont="1" applyFill="1" applyBorder="1" applyAlignment="1" applyProtection="1">
      <alignment horizontal="center" vertical="center"/>
      <protection locked="0"/>
    </xf>
    <xf numFmtId="49" fontId="6" fillId="3" borderId="10" xfId="2" applyNumberFormat="1" applyFont="1" applyFill="1" applyBorder="1" applyAlignment="1" applyProtection="1">
      <alignment horizontal="center" vertical="center"/>
      <protection locked="0"/>
    </xf>
    <xf numFmtId="0" fontId="9" fillId="2" borderId="18" xfId="2" applyFont="1" applyFill="1" applyBorder="1" applyAlignment="1">
      <alignment horizontal="left" vertical="top" wrapText="1"/>
    </xf>
    <xf numFmtId="0" fontId="23" fillId="5" borderId="1" xfId="2" applyFont="1" applyFill="1" applyAlignment="1" applyProtection="1">
      <alignment horizontal="center" vertical="center" wrapText="1"/>
    </xf>
    <xf numFmtId="0" fontId="2" fillId="5" borderId="1" xfId="2" applyFill="1" applyProtection="1"/>
    <xf numFmtId="0" fontId="2" fillId="0" borderId="1" xfId="2" applyProtection="1"/>
    <xf numFmtId="3" fontId="18" fillId="4" borderId="25" xfId="4" applyNumberFormat="1" applyFont="1" applyFill="1" applyBorder="1" applyAlignment="1" applyProtection="1">
      <alignment vertical="center" wrapText="1"/>
    </xf>
    <xf numFmtId="3" fontId="18" fillId="4" borderId="24" xfId="4" applyNumberFormat="1" applyFont="1" applyFill="1" applyBorder="1" applyAlignment="1" applyProtection="1">
      <alignment horizontal="center" vertical="center" wrapText="1"/>
    </xf>
    <xf numFmtId="3" fontId="18" fillId="4" borderId="23" xfId="4" applyNumberFormat="1" applyFont="1" applyFill="1" applyBorder="1" applyAlignment="1" applyProtection="1">
      <alignment horizontal="center" vertical="center" wrapText="1"/>
    </xf>
    <xf numFmtId="44" fontId="18" fillId="4" borderId="30" xfId="5" applyFont="1" applyFill="1" applyBorder="1" applyAlignment="1" applyProtection="1">
      <alignment horizontal="center" vertical="center" wrapText="1"/>
    </xf>
    <xf numFmtId="3" fontId="18" fillId="4" borderId="22" xfId="4" applyNumberFormat="1" applyFont="1" applyFill="1" applyBorder="1" applyAlignment="1" applyProtection="1">
      <alignment horizontal="center" vertical="center" wrapText="1"/>
    </xf>
    <xf numFmtId="0" fontId="21" fillId="0" borderId="20" xfId="4" applyFont="1" applyBorder="1" applyAlignment="1" applyProtection="1">
      <alignment vertical="top" wrapText="1"/>
    </xf>
    <xf numFmtId="3" fontId="19" fillId="0" borderId="21" xfId="4" applyNumberFormat="1" applyFont="1" applyBorder="1" applyAlignment="1" applyProtection="1">
      <alignment horizontal="center" vertical="center" wrapText="1"/>
    </xf>
    <xf numFmtId="3" fontId="21" fillId="0" borderId="20" xfId="4" applyNumberFormat="1" applyFont="1" applyBorder="1" applyAlignment="1" applyProtection="1">
      <alignment horizontal="center" vertical="center" wrapText="1"/>
    </xf>
    <xf numFmtId="44" fontId="19" fillId="0" borderId="4" xfId="5" applyFont="1" applyBorder="1" applyAlignment="1" applyProtection="1">
      <alignment horizontal="left" vertical="center" wrapText="1"/>
    </xf>
    <xf numFmtId="0" fontId="21" fillId="0" borderId="4" xfId="4" applyFont="1" applyBorder="1" applyAlignment="1" applyProtection="1">
      <alignment vertical="top" wrapText="1"/>
    </xf>
    <xf numFmtId="3" fontId="19" fillId="0" borderId="4" xfId="4" applyNumberFormat="1" applyFont="1" applyBorder="1" applyAlignment="1" applyProtection="1">
      <alignment horizontal="center" vertical="center" wrapText="1"/>
    </xf>
    <xf numFmtId="3" fontId="21" fillId="0" borderId="4" xfId="4" applyNumberFormat="1" applyFont="1" applyBorder="1" applyAlignment="1" applyProtection="1">
      <alignment horizontal="center" vertical="center" wrapText="1"/>
    </xf>
    <xf numFmtId="0" fontId="21" fillId="0" borderId="4" xfId="4" applyFont="1" applyBorder="1" applyAlignment="1" applyProtection="1">
      <alignment vertical="center" wrapText="1"/>
    </xf>
    <xf numFmtId="3" fontId="19" fillId="0" borderId="9" xfId="4" applyNumberFormat="1" applyFont="1" applyBorder="1" applyAlignment="1" applyProtection="1">
      <alignment horizontal="center" vertical="center" wrapText="1"/>
    </xf>
    <xf numFmtId="0" fontId="22" fillId="0" borderId="4" xfId="4" applyFont="1" applyBorder="1" applyAlignment="1" applyProtection="1">
      <alignment vertical="center" wrapText="1"/>
    </xf>
    <xf numFmtId="0" fontId="20" fillId="2" borderId="4" xfId="2" applyFont="1" applyFill="1" applyBorder="1" applyAlignment="1" applyProtection="1">
      <alignment vertical="center" wrapText="1"/>
    </xf>
    <xf numFmtId="3" fontId="19" fillId="4" borderId="3" xfId="4" applyNumberFormat="1" applyFont="1" applyFill="1" applyBorder="1" applyAlignment="1" applyProtection="1">
      <alignment vertical="center" wrapText="1"/>
    </xf>
    <xf numFmtId="3" fontId="19" fillId="4" borderId="2" xfId="4" applyNumberFormat="1" applyFont="1" applyFill="1" applyBorder="1" applyAlignment="1" applyProtection="1">
      <alignment horizontal="center" vertical="center" wrapText="1"/>
    </xf>
    <xf numFmtId="44" fontId="19" fillId="4" borderId="2" xfId="5" applyFont="1" applyFill="1" applyBorder="1" applyAlignment="1" applyProtection="1">
      <alignment horizontal="left" vertical="center" wrapText="1"/>
    </xf>
    <xf numFmtId="44" fontId="19" fillId="4" borderId="2" xfId="5" applyFont="1" applyFill="1" applyBorder="1" applyAlignment="1" applyProtection="1">
      <alignment horizontal="left" vertical="center" wrapText="1" indent="1"/>
    </xf>
    <xf numFmtId="0" fontId="2" fillId="0" borderId="1" xfId="2" applyAlignment="1" applyProtection="1">
      <alignment horizontal="center"/>
    </xf>
    <xf numFmtId="44" fontId="2" fillId="0" borderId="1" xfId="5" applyFont="1" applyBorder="1" applyAlignment="1" applyProtection="1">
      <alignment horizontal="center"/>
    </xf>
    <xf numFmtId="0" fontId="16" fillId="0" borderId="1" xfId="2" applyFont="1" applyProtection="1"/>
    <xf numFmtId="0" fontId="2" fillId="8" borderId="11" xfId="2" applyFill="1" applyBorder="1" applyAlignment="1" applyProtection="1">
      <alignment horizontal="left"/>
    </xf>
    <xf numFmtId="0" fontId="2" fillId="8" borderId="5" xfId="2" applyFill="1" applyBorder="1" applyAlignment="1" applyProtection="1">
      <alignment horizontal="left"/>
    </xf>
    <xf numFmtId="0" fontId="2" fillId="8" borderId="8" xfId="2" applyFill="1" applyBorder="1" applyAlignment="1" applyProtection="1">
      <alignment horizontal="left"/>
    </xf>
    <xf numFmtId="0" fontId="2" fillId="8" borderId="7" xfId="2" applyFill="1" applyBorder="1" applyAlignment="1" applyProtection="1">
      <alignment horizontal="left"/>
    </xf>
    <xf numFmtId="0" fontId="2" fillId="0" borderId="1" xfId="2" applyAlignment="1" applyProtection="1">
      <alignment horizontal="left"/>
    </xf>
    <xf numFmtId="0" fontId="27" fillId="0" borderId="1" xfId="2" applyFont="1" applyAlignment="1" applyProtection="1">
      <alignment horizontal="center" vertical="center"/>
    </xf>
    <xf numFmtId="0" fontId="27" fillId="0" borderId="1" xfId="2" applyFont="1" applyAlignment="1" applyProtection="1">
      <alignment horizontal="center" vertical="center" wrapText="1"/>
    </xf>
    <xf numFmtId="0" fontId="3" fillId="6" borderId="6" xfId="2" applyFont="1" applyFill="1" applyBorder="1" applyAlignment="1" applyProtection="1">
      <alignment horizontal="center" vertical="center"/>
    </xf>
    <xf numFmtId="0" fontId="24" fillId="6" borderId="6" xfId="2" applyFont="1" applyFill="1" applyBorder="1" applyProtection="1"/>
    <xf numFmtId="164" fontId="3" fillId="6" borderId="6" xfId="2" applyNumberFormat="1" applyFont="1" applyFill="1" applyBorder="1" applyAlignment="1" applyProtection="1">
      <alignment horizontal="center" vertical="center"/>
    </xf>
    <xf numFmtId="0" fontId="25" fillId="7" borderId="29" xfId="2" applyFont="1" applyFill="1" applyBorder="1" applyAlignment="1" applyProtection="1">
      <alignment horizontal="center" vertical="center"/>
    </xf>
    <xf numFmtId="0" fontId="25" fillId="7" borderId="29" xfId="2" applyFont="1" applyFill="1" applyBorder="1" applyProtection="1"/>
    <xf numFmtId="0" fontId="26" fillId="0" borderId="29" xfId="2" applyFont="1" applyBorder="1" applyAlignment="1" applyProtection="1">
      <alignment horizontal="center" vertical="center"/>
    </xf>
    <xf numFmtId="0" fontId="26" fillId="0" borderId="29" xfId="2" applyFont="1" applyBorder="1" applyProtection="1"/>
    <xf numFmtId="0" fontId="25" fillId="0" borderId="29" xfId="2" applyFont="1" applyBorder="1" applyAlignment="1" applyProtection="1">
      <alignment horizontal="center" vertical="center"/>
    </xf>
    <xf numFmtId="0" fontId="25" fillId="7" borderId="28" xfId="2" applyFont="1" applyFill="1" applyBorder="1" applyAlignment="1" applyProtection="1">
      <alignment horizontal="center" vertical="center"/>
    </xf>
    <xf numFmtId="0" fontId="25" fillId="7" borderId="28" xfId="2" applyFont="1" applyFill="1" applyBorder="1" applyAlignment="1" applyProtection="1">
      <alignment wrapText="1"/>
    </xf>
    <xf numFmtId="0" fontId="25" fillId="0" borderId="28" xfId="2" applyFont="1" applyBorder="1" applyAlignment="1" applyProtection="1">
      <alignment horizontal="center" vertical="center"/>
    </xf>
    <xf numFmtId="0" fontId="26" fillId="0" borderId="28" xfId="2" applyFont="1" applyBorder="1" applyAlignment="1" applyProtection="1">
      <alignment wrapText="1"/>
    </xf>
    <xf numFmtId="0" fontId="26" fillId="0" borderId="28" xfId="2" applyFont="1" applyBorder="1" applyAlignment="1" applyProtection="1">
      <alignment horizontal="center" vertical="center"/>
    </xf>
    <xf numFmtId="0" fontId="25" fillId="7" borderId="28" xfId="2" applyFont="1" applyFill="1" applyBorder="1" applyProtection="1"/>
    <xf numFmtId="0" fontId="26" fillId="0" borderId="28" xfId="2" applyFont="1" applyBorder="1" applyAlignment="1" applyProtection="1">
      <alignment horizontal="left"/>
    </xf>
    <xf numFmtId="0" fontId="25" fillId="0" borderId="27" xfId="2" applyFont="1" applyBorder="1" applyAlignment="1" applyProtection="1">
      <alignment horizontal="center" vertical="center"/>
    </xf>
    <xf numFmtId="0" fontId="26" fillId="0" borderId="26" xfId="2" applyFont="1" applyBorder="1" applyAlignment="1" applyProtection="1">
      <alignment horizontal="left"/>
    </xf>
    <xf numFmtId="0" fontId="25" fillId="0" borderId="26" xfId="2" applyFont="1" applyBorder="1" applyAlignment="1" applyProtection="1">
      <alignment horizontal="center" vertical="center"/>
    </xf>
    <xf numFmtId="0" fontId="2" fillId="0" borderId="5" xfId="2" applyBorder="1" applyProtection="1"/>
    <xf numFmtId="0" fontId="2" fillId="0" borderId="1" xfId="2" applyAlignment="1" applyProtection="1">
      <alignment horizontal="center" vertical="center"/>
    </xf>
    <xf numFmtId="0" fontId="3" fillId="6" borderId="6" xfId="2" applyFont="1" applyFill="1" applyBorder="1" applyProtection="1"/>
    <xf numFmtId="0" fontId="24" fillId="6" borderId="6" xfId="2" applyFont="1" applyFill="1" applyBorder="1" applyAlignment="1" applyProtection="1">
      <alignment horizontal="right"/>
    </xf>
    <xf numFmtId="164" fontId="3" fillId="6" borderId="6" xfId="2" applyNumberFormat="1" applyFont="1" applyFill="1" applyBorder="1" applyAlignment="1" applyProtection="1">
      <alignment horizontal="center"/>
    </xf>
    <xf numFmtId="0" fontId="29" fillId="0" borderId="4" xfId="0" applyFont="1" applyBorder="1" applyAlignment="1" applyProtection="1">
      <alignment vertical="center" wrapText="1"/>
    </xf>
    <xf numFmtId="0" fontId="21" fillId="0" borderId="19" xfId="4" applyFont="1" applyBorder="1" applyAlignment="1" applyProtection="1">
      <alignment vertical="top" wrapText="1"/>
    </xf>
    <xf numFmtId="3" fontId="19" fillId="0" borderId="10" xfId="4" applyNumberFormat="1" applyFont="1" applyBorder="1" applyAlignment="1" applyProtection="1">
      <alignment horizontal="center" vertical="center" wrapText="1"/>
    </xf>
    <xf numFmtId="3" fontId="21" fillId="0" borderId="19" xfId="4" applyNumberFormat="1" applyFont="1" applyBorder="1" applyAlignment="1" applyProtection="1">
      <alignment horizontal="center" vertical="center" wrapText="1"/>
    </xf>
    <xf numFmtId="0" fontId="26" fillId="0" borderId="29" xfId="2" applyFont="1" applyBorder="1" applyAlignment="1" applyProtection="1">
      <alignment vertical="top" wrapText="1"/>
    </xf>
    <xf numFmtId="0" fontId="25" fillId="7" borderId="29" xfId="0" applyFont="1" applyFill="1" applyBorder="1" applyProtection="1"/>
    <xf numFmtId="0" fontId="26" fillId="0" borderId="29" xfId="0" applyFont="1" applyBorder="1" applyProtection="1"/>
    <xf numFmtId="0" fontId="26" fillId="0" borderId="29" xfId="0" applyFont="1" applyBorder="1" applyAlignment="1" applyProtection="1">
      <alignment wrapText="1"/>
    </xf>
    <xf numFmtId="0" fontId="25" fillId="7" borderId="28" xfId="0" applyFont="1" applyFill="1" applyBorder="1" applyAlignment="1" applyProtection="1">
      <alignment wrapText="1"/>
    </xf>
    <xf numFmtId="0" fontId="26" fillId="0" borderId="28" xfId="0" applyFont="1" applyBorder="1" applyAlignment="1" applyProtection="1">
      <alignment wrapText="1"/>
    </xf>
    <xf numFmtId="0" fontId="25" fillId="7" borderId="28" xfId="0" applyFont="1" applyFill="1" applyBorder="1" applyProtection="1"/>
  </cellXfs>
  <cellStyles count="6">
    <cellStyle name="Měna" xfId="5" builtinId="4"/>
    <cellStyle name="Měna 2" xfId="3" xr:uid="{8651BE27-4FD6-984B-9A7B-CF491F4C07A2}"/>
    <cellStyle name="Normální" xfId="0" builtinId="0"/>
    <cellStyle name="Normální 2" xfId="1" xr:uid="{F2AFDFFF-7C22-A34D-BFDA-0320175DAB39}"/>
    <cellStyle name="normální 2 2" xfId="4" xr:uid="{0DAA6C5E-56EE-2D40-8D69-356F478BBE86}"/>
    <cellStyle name="Normální 3" xfId="2" xr:uid="{C2BADDF1-EAAA-B249-8371-6064357C5D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76EFB-1C93-AC45-9ACB-A9426CABC1AD}">
  <dimension ref="A1:J26"/>
  <sheetViews>
    <sheetView tabSelected="1" zoomScale="112" workbookViewId="0">
      <selection activeCell="C7" sqref="C7:J7"/>
    </sheetView>
  </sheetViews>
  <sheetFormatPr baseColWidth="10" defaultRowHeight="13" x14ac:dyDescent="0.15"/>
  <cols>
    <col min="1" max="1" width="3.1640625" style="4" customWidth="1"/>
    <col min="2" max="2" width="25.83203125" style="4" customWidth="1"/>
    <col min="3" max="16384" width="10.83203125" style="4"/>
  </cols>
  <sheetData>
    <row r="1" spans="1:10" ht="18" x14ac:dyDescent="0.15">
      <c r="A1" s="1"/>
      <c r="B1" s="2"/>
      <c r="C1" s="1"/>
      <c r="D1" s="3" t="s">
        <v>16</v>
      </c>
      <c r="E1" s="2"/>
      <c r="F1" s="2"/>
      <c r="G1" s="2"/>
      <c r="H1" s="2"/>
      <c r="I1" s="2"/>
      <c r="J1" s="2"/>
    </row>
    <row r="2" spans="1:10" ht="16" x14ac:dyDescent="0.15">
      <c r="A2" s="5"/>
      <c r="B2" s="6"/>
      <c r="C2" s="5"/>
      <c r="D2" s="5"/>
      <c r="E2" s="6"/>
      <c r="F2" s="6"/>
      <c r="G2" s="6"/>
      <c r="H2" s="6"/>
      <c r="I2" s="6"/>
      <c r="J2" s="6"/>
    </row>
    <row r="3" spans="1:10" ht="16" x14ac:dyDescent="0.15">
      <c r="A3" s="5"/>
      <c r="B3" s="7" t="s">
        <v>7</v>
      </c>
      <c r="C3" s="6" t="s">
        <v>17</v>
      </c>
      <c r="D3" s="5"/>
      <c r="E3" s="6"/>
      <c r="F3" s="6"/>
      <c r="G3" s="6"/>
      <c r="H3" s="6"/>
      <c r="I3" s="6"/>
      <c r="J3" s="6"/>
    </row>
    <row r="4" spans="1:10" ht="16" x14ac:dyDescent="0.15">
      <c r="A4" s="5"/>
      <c r="B4" s="7" t="s">
        <v>8</v>
      </c>
      <c r="C4" s="26" t="s">
        <v>18</v>
      </c>
      <c r="D4" s="27"/>
      <c r="E4" s="27"/>
      <c r="F4" s="27"/>
      <c r="G4" s="27"/>
      <c r="H4" s="27"/>
      <c r="I4" s="27"/>
      <c r="J4" s="27"/>
    </row>
    <row r="5" spans="1:10" ht="16" x14ac:dyDescent="0.15">
      <c r="A5" s="5"/>
      <c r="B5" s="7"/>
      <c r="C5" s="27"/>
      <c r="D5" s="27"/>
      <c r="E5" s="27"/>
      <c r="F5" s="27"/>
      <c r="G5" s="27"/>
      <c r="H5" s="27"/>
      <c r="I5" s="27"/>
      <c r="J5" s="27"/>
    </row>
    <row r="6" spans="1:10" ht="16" x14ac:dyDescent="0.15">
      <c r="A6" s="5"/>
      <c r="B6" s="7" t="s">
        <v>9</v>
      </c>
      <c r="C6" s="5"/>
      <c r="D6" s="5"/>
      <c r="E6" s="6"/>
      <c r="F6" s="6"/>
      <c r="G6" s="6"/>
      <c r="H6" s="6"/>
      <c r="I6" s="6"/>
      <c r="J6" s="6"/>
    </row>
    <row r="7" spans="1:10" ht="16" x14ac:dyDescent="0.15">
      <c r="A7" s="5"/>
      <c r="B7" s="8" t="s">
        <v>10</v>
      </c>
      <c r="C7" s="28"/>
      <c r="D7" s="29"/>
      <c r="E7" s="29"/>
      <c r="F7" s="29"/>
      <c r="G7" s="29"/>
      <c r="H7" s="29"/>
      <c r="I7" s="29"/>
      <c r="J7" s="30"/>
    </row>
    <row r="8" spans="1:10" ht="16" x14ac:dyDescent="0.15">
      <c r="A8" s="5"/>
      <c r="B8" s="8" t="s">
        <v>11</v>
      </c>
      <c r="C8" s="31"/>
      <c r="D8" s="32"/>
      <c r="E8" s="32"/>
      <c r="F8" s="32"/>
      <c r="G8" s="32"/>
      <c r="H8" s="32"/>
      <c r="I8" s="32"/>
      <c r="J8" s="33"/>
    </row>
    <row r="9" spans="1:10" ht="16" x14ac:dyDescent="0.15">
      <c r="A9" s="5"/>
      <c r="B9" s="8" t="s">
        <v>12</v>
      </c>
      <c r="C9" s="34"/>
      <c r="D9" s="35"/>
      <c r="E9" s="35"/>
      <c r="F9" s="35"/>
      <c r="G9" s="35"/>
      <c r="H9" s="35"/>
      <c r="I9" s="35"/>
      <c r="J9" s="36"/>
    </row>
    <row r="10" spans="1:10" ht="17" thickBot="1" x14ac:dyDescent="0.2">
      <c r="A10" s="5"/>
      <c r="B10" s="9"/>
      <c r="C10" s="10"/>
      <c r="D10" s="10"/>
      <c r="E10" s="9"/>
      <c r="F10" s="9"/>
      <c r="G10" s="9"/>
      <c r="H10" s="9"/>
      <c r="I10" s="9"/>
      <c r="J10" s="9"/>
    </row>
    <row r="11" spans="1:10" ht="36" customHeight="1" thickTop="1" thickBot="1" x14ac:dyDescent="0.25">
      <c r="A11" s="11"/>
      <c r="B11" s="37" t="s">
        <v>101</v>
      </c>
      <c r="C11" s="37"/>
      <c r="D11" s="37"/>
      <c r="E11" s="37"/>
      <c r="F11" s="37"/>
      <c r="G11" s="37"/>
      <c r="H11" s="37"/>
      <c r="I11" s="37"/>
      <c r="J11" s="37"/>
    </row>
    <row r="12" spans="1:10" ht="36" customHeight="1" thickTop="1" x14ac:dyDescent="0.2">
      <c r="A12" s="11"/>
      <c r="B12" s="22" t="s">
        <v>19</v>
      </c>
      <c r="C12" s="22"/>
      <c r="D12" s="22"/>
      <c r="E12" s="22"/>
      <c r="F12" s="22"/>
      <c r="G12" s="22"/>
      <c r="H12" s="25">
        <f>JU_68!E10</f>
        <v>0</v>
      </c>
      <c r="I12" s="25"/>
      <c r="J12" s="25"/>
    </row>
    <row r="13" spans="1:10" ht="36" customHeight="1" x14ac:dyDescent="0.2">
      <c r="A13" s="11"/>
      <c r="B13" s="22" t="s">
        <v>85</v>
      </c>
      <c r="C13" s="22"/>
      <c r="D13" s="22"/>
      <c r="E13" s="22"/>
      <c r="F13" s="22"/>
      <c r="G13" s="22"/>
      <c r="H13" s="25">
        <f>JU_68_infrastruktura!F24</f>
        <v>0</v>
      </c>
      <c r="I13" s="25"/>
      <c r="J13" s="25"/>
    </row>
    <row r="14" spans="1:10" ht="36" customHeight="1" x14ac:dyDescent="0.2">
      <c r="A14" s="11"/>
      <c r="B14" s="22" t="s">
        <v>20</v>
      </c>
      <c r="C14" s="22"/>
      <c r="D14" s="22"/>
      <c r="E14" s="22"/>
      <c r="F14" s="22"/>
      <c r="G14" s="22"/>
      <c r="H14" s="25">
        <f>PU_9293!E8</f>
        <v>0</v>
      </c>
      <c r="I14" s="25"/>
      <c r="J14" s="25"/>
    </row>
    <row r="15" spans="1:10" ht="36" customHeight="1" x14ac:dyDescent="0.2">
      <c r="A15" s="11"/>
      <c r="B15" s="22" t="s">
        <v>86</v>
      </c>
      <c r="C15" s="22"/>
      <c r="D15" s="22"/>
      <c r="E15" s="22"/>
      <c r="F15" s="22"/>
      <c r="G15" s="22"/>
      <c r="H15" s="25">
        <f>PU_9293_infrastruktura!F26</f>
        <v>0</v>
      </c>
      <c r="I15" s="25"/>
      <c r="J15" s="25"/>
    </row>
    <row r="16" spans="1:10" ht="36" customHeight="1" x14ac:dyDescent="0.2">
      <c r="A16" s="11"/>
      <c r="B16" s="22" t="s">
        <v>21</v>
      </c>
      <c r="C16" s="22"/>
      <c r="D16" s="22"/>
      <c r="E16" s="22"/>
      <c r="F16" s="22"/>
      <c r="G16" s="22"/>
      <c r="H16" s="25">
        <f>MU_26!E8</f>
        <v>0</v>
      </c>
      <c r="I16" s="25"/>
      <c r="J16" s="25"/>
    </row>
    <row r="17" spans="1:10" ht="36" customHeight="1" x14ac:dyDescent="0.2">
      <c r="A17" s="11"/>
      <c r="B17" s="22" t="s">
        <v>87</v>
      </c>
      <c r="C17" s="22"/>
      <c r="D17" s="22"/>
      <c r="E17" s="22"/>
      <c r="F17" s="22"/>
      <c r="G17" s="22"/>
      <c r="H17" s="25">
        <f>MU_26_infrastruktura!F26</f>
        <v>0</v>
      </c>
      <c r="I17" s="25"/>
      <c r="J17" s="25"/>
    </row>
    <row r="18" spans="1:10" s="13" customFormat="1" ht="36" customHeight="1" x14ac:dyDescent="0.2">
      <c r="A18" s="12"/>
      <c r="B18" s="22" t="s">
        <v>22</v>
      </c>
      <c r="C18" s="22"/>
      <c r="D18" s="22"/>
      <c r="E18" s="22"/>
      <c r="F18" s="22"/>
      <c r="G18" s="22"/>
      <c r="H18" s="23">
        <f>MU_90!E15</f>
        <v>0</v>
      </c>
      <c r="I18" s="23"/>
      <c r="J18" s="23"/>
    </row>
    <row r="19" spans="1:10" s="13" customFormat="1" ht="36" customHeight="1" x14ac:dyDescent="0.2">
      <c r="A19" s="12"/>
      <c r="B19" s="22" t="s">
        <v>88</v>
      </c>
      <c r="C19" s="22"/>
      <c r="D19" s="22"/>
      <c r="E19" s="22"/>
      <c r="F19" s="22"/>
      <c r="G19" s="22"/>
      <c r="H19" s="23">
        <f>MU_90_infrastruktura!F32</f>
        <v>0</v>
      </c>
      <c r="I19" s="23"/>
      <c r="J19" s="23"/>
    </row>
    <row r="20" spans="1:10" ht="36" customHeight="1" x14ac:dyDescent="0.2">
      <c r="A20" s="11"/>
      <c r="B20" s="22" t="s">
        <v>23</v>
      </c>
      <c r="C20" s="22"/>
      <c r="D20" s="22"/>
      <c r="E20" s="22"/>
      <c r="F20" s="22"/>
      <c r="G20" s="22"/>
      <c r="H20" s="25">
        <f>JU_18c!E15</f>
        <v>0</v>
      </c>
      <c r="I20" s="25"/>
      <c r="J20" s="25"/>
    </row>
    <row r="21" spans="1:10" ht="36" customHeight="1" x14ac:dyDescent="0.2">
      <c r="A21" s="11"/>
      <c r="B21" s="22" t="s">
        <v>89</v>
      </c>
      <c r="C21" s="22"/>
      <c r="D21" s="22"/>
      <c r="E21" s="22"/>
      <c r="F21" s="22"/>
      <c r="G21" s="22"/>
      <c r="H21" s="25">
        <f>MU_18c_infrastruktura!F33</f>
        <v>0</v>
      </c>
      <c r="I21" s="25"/>
      <c r="J21" s="25"/>
    </row>
    <row r="22" spans="1:10" ht="36" customHeight="1" x14ac:dyDescent="0.2">
      <c r="A22" s="11"/>
      <c r="B22" s="22" t="s">
        <v>24</v>
      </c>
      <c r="C22" s="22"/>
      <c r="D22" s="22"/>
      <c r="E22" s="22"/>
      <c r="F22" s="22"/>
      <c r="G22" s="22"/>
      <c r="H22" s="25">
        <f>MU_106b!E10</f>
        <v>0</v>
      </c>
      <c r="I22" s="25"/>
      <c r="J22" s="25"/>
    </row>
    <row r="23" spans="1:10" ht="36" customHeight="1" x14ac:dyDescent="0.2">
      <c r="A23" s="11"/>
      <c r="B23" s="22" t="s">
        <v>90</v>
      </c>
      <c r="C23" s="22"/>
      <c r="D23" s="22"/>
      <c r="E23" s="22"/>
      <c r="F23" s="22"/>
      <c r="G23" s="22"/>
      <c r="H23" s="25">
        <f>MU_106b_infrastruktura!F33</f>
        <v>0</v>
      </c>
      <c r="I23" s="25"/>
      <c r="J23" s="25"/>
    </row>
    <row r="24" spans="1:10" ht="36" customHeight="1" x14ac:dyDescent="0.2">
      <c r="A24" s="11"/>
      <c r="B24" s="14" t="s">
        <v>13</v>
      </c>
      <c r="C24" s="14"/>
      <c r="D24" s="14"/>
      <c r="E24" s="14"/>
      <c r="F24" s="14"/>
      <c r="G24" s="14"/>
      <c r="H24" s="24">
        <f>SUM(H12:J23)</f>
        <v>0</v>
      </c>
      <c r="I24" s="24"/>
      <c r="J24" s="24"/>
    </row>
    <row r="25" spans="1:10" ht="36" customHeight="1" x14ac:dyDescent="0.2">
      <c r="A25" s="11"/>
      <c r="B25" s="15" t="s">
        <v>14</v>
      </c>
      <c r="C25" s="15"/>
      <c r="D25" s="15"/>
      <c r="E25" s="15"/>
      <c r="F25" s="15"/>
      <c r="G25" s="15"/>
      <c r="H25" s="25">
        <f>H24*0.21</f>
        <v>0</v>
      </c>
      <c r="I25" s="25"/>
      <c r="J25" s="25"/>
    </row>
    <row r="26" spans="1:10" ht="36" customHeight="1" x14ac:dyDescent="0.2">
      <c r="A26" s="11"/>
      <c r="B26" s="15" t="s">
        <v>15</v>
      </c>
      <c r="C26" s="15"/>
      <c r="D26" s="15"/>
      <c r="E26" s="15"/>
      <c r="F26" s="15"/>
      <c r="G26" s="15"/>
      <c r="H26" s="25">
        <f>SUM(H24:J25)</f>
        <v>0</v>
      </c>
      <c r="I26" s="25"/>
      <c r="J26" s="25"/>
    </row>
  </sheetData>
  <sheetProtection algorithmName="SHA-512" hashValue="rPuZC3rTj4eFcf7r22KqIp5gFcW5OIOLvHJCTfJyhR8GgUv78uKb1H8sPPQGjl2g+ykLyyvXAXG0Dnnp4fRUhA==" saltValue="A2cZipFs0nOwjxqH6zonYA==" spinCount="100000" sheet="1" objects="1" scenarios="1" formatColumns="0" formatRows="0"/>
  <mergeCells count="32">
    <mergeCell ref="B13:G13"/>
    <mergeCell ref="H13:J13"/>
    <mergeCell ref="B15:G15"/>
    <mergeCell ref="H15:J15"/>
    <mergeCell ref="B17:G17"/>
    <mergeCell ref="H17:J17"/>
    <mergeCell ref="B14:G14"/>
    <mergeCell ref="H14:J14"/>
    <mergeCell ref="B16:G16"/>
    <mergeCell ref="H16:J16"/>
    <mergeCell ref="B12:G12"/>
    <mergeCell ref="H12:J12"/>
    <mergeCell ref="C4:J5"/>
    <mergeCell ref="C7:J7"/>
    <mergeCell ref="C8:J8"/>
    <mergeCell ref="C9:J9"/>
    <mergeCell ref="B11:J11"/>
    <mergeCell ref="H25:J25"/>
    <mergeCell ref="H26:J26"/>
    <mergeCell ref="B20:G20"/>
    <mergeCell ref="H20:J20"/>
    <mergeCell ref="B22:G22"/>
    <mergeCell ref="H22:J22"/>
    <mergeCell ref="B21:G21"/>
    <mergeCell ref="H21:J21"/>
    <mergeCell ref="B23:G23"/>
    <mergeCell ref="H23:J23"/>
    <mergeCell ref="B19:G19"/>
    <mergeCell ref="H19:J19"/>
    <mergeCell ref="B18:G18"/>
    <mergeCell ref="H18:J18"/>
    <mergeCell ref="H24:J24"/>
  </mergeCells>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5A795-517D-804B-8EA8-90F842A37AAF}">
  <dimension ref="A1:F15"/>
  <sheetViews>
    <sheetView zoomScaleNormal="100" workbookViewId="0">
      <selection sqref="A1:E2"/>
    </sheetView>
  </sheetViews>
  <sheetFormatPr baseColWidth="10" defaultColWidth="8.83203125" defaultRowHeight="14" x14ac:dyDescent="0.15"/>
  <cols>
    <col min="1" max="1" width="109.1640625" style="40" customWidth="1"/>
    <col min="2" max="2" width="5" style="61" customWidth="1"/>
    <col min="3" max="3" width="4.5" style="61" customWidth="1"/>
    <col min="4" max="5" width="14.5" style="62" customWidth="1"/>
    <col min="6" max="6" width="35.33203125" style="40" customWidth="1"/>
    <col min="7" max="16384" width="8.83203125" style="40"/>
  </cols>
  <sheetData>
    <row r="1" spans="1:6" ht="27" customHeight="1" x14ac:dyDescent="0.15">
      <c r="A1" s="38" t="s">
        <v>56</v>
      </c>
      <c r="B1" s="38"/>
      <c r="C1" s="38"/>
      <c r="D1" s="38"/>
      <c r="E1" s="38"/>
      <c r="F1" s="39"/>
    </row>
    <row r="2" spans="1:6" ht="24.75" customHeight="1" thickBot="1" x14ac:dyDescent="0.2">
      <c r="A2" s="38"/>
      <c r="B2" s="38"/>
      <c r="C2" s="38"/>
      <c r="D2" s="38"/>
      <c r="E2" s="38"/>
      <c r="F2" s="39"/>
    </row>
    <row r="3" spans="1:6" ht="41.5" customHeight="1" thickBot="1" x14ac:dyDescent="0.2">
      <c r="A3" s="41" t="s">
        <v>0</v>
      </c>
      <c r="B3" s="42" t="s">
        <v>31</v>
      </c>
      <c r="C3" s="43" t="s">
        <v>1</v>
      </c>
      <c r="D3" s="44" t="s">
        <v>2</v>
      </c>
      <c r="E3" s="44" t="s">
        <v>30</v>
      </c>
      <c r="F3" s="45" t="s">
        <v>29</v>
      </c>
    </row>
    <row r="4" spans="1:6" ht="177.75" customHeight="1" x14ac:dyDescent="0.15">
      <c r="A4" s="46" t="s">
        <v>53</v>
      </c>
      <c r="B4" s="47" t="s">
        <v>3</v>
      </c>
      <c r="C4" s="48">
        <v>1</v>
      </c>
      <c r="D4" s="21"/>
      <c r="E4" s="49">
        <f>C4*D4</f>
        <v>0</v>
      </c>
      <c r="F4" s="20"/>
    </row>
    <row r="5" spans="1:6" ht="59.25" customHeight="1" x14ac:dyDescent="0.15">
      <c r="A5" s="50" t="s">
        <v>27</v>
      </c>
      <c r="B5" s="51" t="s">
        <v>3</v>
      </c>
      <c r="C5" s="52">
        <v>1</v>
      </c>
      <c r="D5" s="21"/>
      <c r="E5" s="49">
        <f t="shared" ref="E5:E14" si="0">C5*D5</f>
        <v>0</v>
      </c>
      <c r="F5" s="16"/>
    </row>
    <row r="6" spans="1:6" ht="184.5" customHeight="1" x14ac:dyDescent="0.15">
      <c r="A6" s="50" t="s">
        <v>52</v>
      </c>
      <c r="B6" s="51" t="s">
        <v>3</v>
      </c>
      <c r="C6" s="52">
        <v>24</v>
      </c>
      <c r="D6" s="21"/>
      <c r="E6" s="49">
        <f t="shared" si="0"/>
        <v>0</v>
      </c>
      <c r="F6" s="16"/>
    </row>
    <row r="7" spans="1:6" ht="190.5" customHeight="1" x14ac:dyDescent="0.15">
      <c r="A7" s="50" t="s">
        <v>55</v>
      </c>
      <c r="B7" s="51" t="s">
        <v>3</v>
      </c>
      <c r="C7" s="52">
        <v>1</v>
      </c>
      <c r="D7" s="21"/>
      <c r="E7" s="49">
        <f t="shared" si="0"/>
        <v>0</v>
      </c>
      <c r="F7" s="16"/>
    </row>
    <row r="8" spans="1:6" ht="279" customHeight="1" x14ac:dyDescent="0.15">
      <c r="A8" s="95" t="s">
        <v>43</v>
      </c>
      <c r="B8" s="96" t="s">
        <v>3</v>
      </c>
      <c r="C8" s="97">
        <v>1</v>
      </c>
      <c r="D8" s="21"/>
      <c r="E8" s="49">
        <f t="shared" si="0"/>
        <v>0</v>
      </c>
      <c r="F8" s="56"/>
    </row>
    <row r="9" spans="1:6" ht="164.25" customHeight="1" x14ac:dyDescent="0.15">
      <c r="A9" s="50" t="s">
        <v>42</v>
      </c>
      <c r="B9" s="54" t="s">
        <v>3</v>
      </c>
      <c r="C9" s="52">
        <v>24</v>
      </c>
      <c r="D9" s="21"/>
      <c r="E9" s="49">
        <f t="shared" si="0"/>
        <v>0</v>
      </c>
      <c r="F9" s="56"/>
    </row>
    <row r="10" spans="1:6" ht="150" customHeight="1" x14ac:dyDescent="0.15">
      <c r="A10" s="53" t="s">
        <v>41</v>
      </c>
      <c r="B10" s="54" t="s">
        <v>3</v>
      </c>
      <c r="C10" s="52">
        <v>1</v>
      </c>
      <c r="D10" s="21"/>
      <c r="E10" s="49">
        <f t="shared" si="0"/>
        <v>0</v>
      </c>
      <c r="F10" s="56"/>
    </row>
    <row r="11" spans="1:6" ht="175.5" customHeight="1" x14ac:dyDescent="0.15">
      <c r="A11" s="50" t="s">
        <v>40</v>
      </c>
      <c r="B11" s="54" t="s">
        <v>3</v>
      </c>
      <c r="C11" s="52">
        <v>1</v>
      </c>
      <c r="D11" s="21"/>
      <c r="E11" s="49">
        <f t="shared" si="0"/>
        <v>0</v>
      </c>
      <c r="F11" s="56"/>
    </row>
    <row r="12" spans="1:6" ht="99.75" customHeight="1" x14ac:dyDescent="0.15">
      <c r="A12" s="53" t="s">
        <v>39</v>
      </c>
      <c r="B12" s="54" t="s">
        <v>3</v>
      </c>
      <c r="C12" s="52">
        <v>1</v>
      </c>
      <c r="D12" s="21"/>
      <c r="E12" s="49">
        <f t="shared" si="0"/>
        <v>0</v>
      </c>
      <c r="F12" s="56"/>
    </row>
    <row r="13" spans="1:6" ht="44.25" customHeight="1" x14ac:dyDescent="0.15">
      <c r="A13" s="53" t="s">
        <v>38</v>
      </c>
      <c r="B13" s="54" t="s">
        <v>3</v>
      </c>
      <c r="C13" s="52">
        <v>25</v>
      </c>
      <c r="D13" s="21"/>
      <c r="E13" s="49">
        <f t="shared" si="0"/>
        <v>0</v>
      </c>
      <c r="F13" s="56"/>
    </row>
    <row r="14" spans="1:6" ht="33.75" customHeight="1" x14ac:dyDescent="0.15">
      <c r="A14" s="94" t="s">
        <v>105</v>
      </c>
      <c r="B14" s="54" t="s">
        <v>3</v>
      </c>
      <c r="C14" s="52">
        <v>1</v>
      </c>
      <c r="D14" s="21"/>
      <c r="E14" s="49">
        <f t="shared" si="0"/>
        <v>0</v>
      </c>
      <c r="F14" s="56"/>
    </row>
    <row r="15" spans="1:6" ht="21.75" customHeight="1" thickBot="1" x14ac:dyDescent="0.2">
      <c r="A15" s="57" t="s">
        <v>102</v>
      </c>
      <c r="B15" s="58"/>
      <c r="C15" s="58"/>
      <c r="D15" s="59"/>
      <c r="E15" s="60">
        <f>SUM(E4:E14)</f>
        <v>0</v>
      </c>
    </row>
  </sheetData>
  <sheetProtection algorithmName="SHA-512" hashValue="bdnARhKJwmQPfu/VxIl9VWPwkIZc1CoCZuO3tZPF6LeNShrOYypUYPT8Te7WoG6/6A8wMhZfKzvu67gw3iR++Q==" saltValue="LSQs/akkHiV+kXmQGs3d8A=="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DBD2E-08C6-E541-B0DC-238941831BBE}">
  <sheetPr>
    <pageSetUpPr fitToPage="1"/>
  </sheetPr>
  <dimension ref="A2:F33"/>
  <sheetViews>
    <sheetView zoomScale="120" zoomScaleNormal="120" workbookViewId="0">
      <selection activeCell="B5" sqref="B5"/>
    </sheetView>
  </sheetViews>
  <sheetFormatPr baseColWidth="10" defaultColWidth="8.83203125" defaultRowHeight="14" x14ac:dyDescent="0.15"/>
  <cols>
    <col min="1" max="1" width="4.5" style="40" customWidth="1"/>
    <col min="2" max="2" width="51.83203125" style="40" customWidth="1"/>
    <col min="3" max="3" width="5.5" style="40" customWidth="1"/>
    <col min="4" max="4" width="5.83203125" style="40" customWidth="1"/>
    <col min="5" max="5" width="12.5" style="40" customWidth="1"/>
    <col min="6" max="6" width="13.5" style="40" customWidth="1"/>
    <col min="7" max="16384" width="8.83203125" style="40"/>
  </cols>
  <sheetData>
    <row r="2" spans="1:6" ht="16" x14ac:dyDescent="0.2">
      <c r="B2" s="63" t="s">
        <v>84</v>
      </c>
    </row>
    <row r="3" spans="1:6" ht="16" x14ac:dyDescent="0.2">
      <c r="B3" s="63"/>
    </row>
    <row r="4" spans="1:6" x14ac:dyDescent="0.15">
      <c r="C4" s="64" t="s">
        <v>82</v>
      </c>
      <c r="D4" s="65"/>
      <c r="E4" s="65"/>
      <c r="F4" s="65"/>
    </row>
    <row r="5" spans="1:6" x14ac:dyDescent="0.15">
      <c r="B5" s="40" t="s">
        <v>75</v>
      </c>
      <c r="C5" s="66"/>
      <c r="D5" s="67"/>
      <c r="E5" s="67"/>
      <c r="F5" s="67"/>
    </row>
    <row r="6" spans="1:6" x14ac:dyDescent="0.15">
      <c r="C6" s="68"/>
      <c r="D6" s="68"/>
      <c r="E6" s="68"/>
      <c r="F6" s="68"/>
    </row>
    <row r="8" spans="1:6" ht="29" customHeight="1" x14ac:dyDescent="0.15">
      <c r="A8" s="69" t="s">
        <v>74</v>
      </c>
      <c r="C8" s="69" t="s">
        <v>73</v>
      </c>
      <c r="D8" s="69" t="s">
        <v>6</v>
      </c>
      <c r="E8" s="70" t="s">
        <v>99</v>
      </c>
      <c r="F8" s="70" t="s">
        <v>100</v>
      </c>
    </row>
    <row r="9" spans="1:6" x14ac:dyDescent="0.15">
      <c r="A9" s="71"/>
      <c r="B9" s="72" t="s">
        <v>72</v>
      </c>
      <c r="C9" s="71"/>
      <c r="D9" s="71"/>
      <c r="E9" s="71"/>
      <c r="F9" s="73">
        <f>SUM(F10,F22,F26,F29)</f>
        <v>0</v>
      </c>
    </row>
    <row r="10" spans="1:6" x14ac:dyDescent="0.15">
      <c r="A10" s="74"/>
      <c r="B10" s="99" t="s">
        <v>71</v>
      </c>
      <c r="C10" s="74" t="s">
        <v>60</v>
      </c>
      <c r="D10" s="74"/>
      <c r="E10" s="74"/>
      <c r="F10" s="74">
        <f>SUM(F11:F21)</f>
        <v>0</v>
      </c>
    </row>
    <row r="11" spans="1:6" x14ac:dyDescent="0.15">
      <c r="A11" s="78"/>
      <c r="B11" s="100" t="s">
        <v>96</v>
      </c>
      <c r="C11" s="76" t="s">
        <v>3</v>
      </c>
      <c r="D11" s="76">
        <v>1</v>
      </c>
      <c r="E11" s="17"/>
      <c r="F11" s="76">
        <f>D11*E11</f>
        <v>0</v>
      </c>
    </row>
    <row r="12" spans="1:6" ht="36" x14ac:dyDescent="0.15">
      <c r="A12" s="78"/>
      <c r="B12" s="101" t="s">
        <v>97</v>
      </c>
      <c r="C12" s="76" t="s">
        <v>3</v>
      </c>
      <c r="D12" s="76">
        <v>1</v>
      </c>
      <c r="E12" s="17"/>
      <c r="F12" s="76">
        <f t="shared" ref="F12:F21" si="0">D12*E12</f>
        <v>0</v>
      </c>
    </row>
    <row r="13" spans="1:6" x14ac:dyDescent="0.15">
      <c r="A13" s="76"/>
      <c r="B13" s="100" t="s">
        <v>70</v>
      </c>
      <c r="C13" s="76" t="s">
        <v>3</v>
      </c>
      <c r="D13" s="76">
        <v>1</v>
      </c>
      <c r="E13" s="17"/>
      <c r="F13" s="76">
        <f t="shared" si="0"/>
        <v>0</v>
      </c>
    </row>
    <row r="14" spans="1:6" x14ac:dyDescent="0.15">
      <c r="A14" s="76"/>
      <c r="B14" s="100" t="s">
        <v>95</v>
      </c>
      <c r="C14" s="76" t="s">
        <v>3</v>
      </c>
      <c r="D14" s="76">
        <v>2</v>
      </c>
      <c r="E14" s="17"/>
      <c r="F14" s="76">
        <f t="shared" si="0"/>
        <v>0</v>
      </c>
    </row>
    <row r="15" spans="1:6" x14ac:dyDescent="0.15">
      <c r="A15" s="76"/>
      <c r="B15" s="100" t="s">
        <v>91</v>
      </c>
      <c r="C15" s="76" t="s">
        <v>3</v>
      </c>
      <c r="D15" s="76">
        <v>35</v>
      </c>
      <c r="E15" s="17"/>
      <c r="F15" s="76">
        <f t="shared" si="0"/>
        <v>0</v>
      </c>
    </row>
    <row r="16" spans="1:6" x14ac:dyDescent="0.15">
      <c r="A16" s="78"/>
      <c r="B16" s="100" t="s">
        <v>69</v>
      </c>
      <c r="C16" s="76" t="s">
        <v>3</v>
      </c>
      <c r="D16" s="76">
        <v>2</v>
      </c>
      <c r="E16" s="17"/>
      <c r="F16" s="76">
        <f t="shared" si="0"/>
        <v>0</v>
      </c>
    </row>
    <row r="17" spans="1:6" x14ac:dyDescent="0.15">
      <c r="A17" s="78"/>
      <c r="B17" s="100" t="s">
        <v>68</v>
      </c>
      <c r="C17" s="76" t="s">
        <v>3</v>
      </c>
      <c r="D17" s="76">
        <v>35</v>
      </c>
      <c r="E17" s="17"/>
      <c r="F17" s="76">
        <f t="shared" si="0"/>
        <v>0</v>
      </c>
    </row>
    <row r="18" spans="1:6" x14ac:dyDescent="0.15">
      <c r="A18" s="78"/>
      <c r="B18" s="100" t="s">
        <v>67</v>
      </c>
      <c r="C18" s="76" t="s">
        <v>3</v>
      </c>
      <c r="D18" s="76">
        <v>1</v>
      </c>
      <c r="E18" s="17"/>
      <c r="F18" s="76">
        <f t="shared" si="0"/>
        <v>0</v>
      </c>
    </row>
    <row r="19" spans="1:6" x14ac:dyDescent="0.15">
      <c r="A19" s="78"/>
      <c r="B19" s="100" t="s">
        <v>66</v>
      </c>
      <c r="C19" s="76" t="s">
        <v>3</v>
      </c>
      <c r="D19" s="76">
        <v>1</v>
      </c>
      <c r="E19" s="17"/>
      <c r="F19" s="76">
        <f t="shared" si="0"/>
        <v>0</v>
      </c>
    </row>
    <row r="20" spans="1:6" x14ac:dyDescent="0.15">
      <c r="A20" s="78"/>
      <c r="B20" s="100" t="s">
        <v>65</v>
      </c>
      <c r="C20" s="76" t="s">
        <v>3</v>
      </c>
      <c r="D20" s="76">
        <v>1</v>
      </c>
      <c r="E20" s="17"/>
      <c r="F20" s="76">
        <f t="shared" si="0"/>
        <v>0</v>
      </c>
    </row>
    <row r="21" spans="1:6" x14ac:dyDescent="0.15">
      <c r="A21" s="78"/>
      <c r="B21" s="100" t="s">
        <v>64</v>
      </c>
      <c r="C21" s="76" t="s">
        <v>3</v>
      </c>
      <c r="D21" s="76">
        <v>4</v>
      </c>
      <c r="E21" s="17"/>
      <c r="F21" s="76">
        <f t="shared" si="0"/>
        <v>0</v>
      </c>
    </row>
    <row r="22" spans="1:6" x14ac:dyDescent="0.15">
      <c r="A22" s="79"/>
      <c r="B22" s="102" t="s">
        <v>63</v>
      </c>
      <c r="C22" s="79" t="s">
        <v>60</v>
      </c>
      <c r="D22" s="79"/>
      <c r="E22" s="79"/>
      <c r="F22" s="79">
        <f>SUM(F23:F25)</f>
        <v>0</v>
      </c>
    </row>
    <row r="23" spans="1:6" x14ac:dyDescent="0.15">
      <c r="A23" s="81"/>
      <c r="B23" s="103" t="s">
        <v>92</v>
      </c>
      <c r="C23" s="83" t="s">
        <v>3</v>
      </c>
      <c r="D23" s="83">
        <v>31</v>
      </c>
      <c r="E23" s="18"/>
      <c r="F23" s="83">
        <f>D23*E23</f>
        <v>0</v>
      </c>
    </row>
    <row r="24" spans="1:6" x14ac:dyDescent="0.15">
      <c r="A24" s="81"/>
      <c r="B24" s="103" t="s">
        <v>98</v>
      </c>
      <c r="C24" s="83" t="s">
        <v>3</v>
      </c>
      <c r="D24" s="83">
        <v>2</v>
      </c>
      <c r="E24" s="18"/>
      <c r="F24" s="83">
        <f>D24*E24</f>
        <v>0</v>
      </c>
    </row>
    <row r="25" spans="1:6" x14ac:dyDescent="0.15">
      <c r="A25" s="81"/>
      <c r="B25" s="103" t="s">
        <v>62</v>
      </c>
      <c r="C25" s="83" t="s">
        <v>3</v>
      </c>
      <c r="D25" s="83">
        <v>33</v>
      </c>
      <c r="E25" s="18"/>
      <c r="F25" s="83">
        <f>D25*E25</f>
        <v>0</v>
      </c>
    </row>
    <row r="26" spans="1:6" x14ac:dyDescent="0.15">
      <c r="A26" s="79"/>
      <c r="B26" s="104" t="s">
        <v>61</v>
      </c>
      <c r="C26" s="79" t="s">
        <v>60</v>
      </c>
      <c r="D26" s="79"/>
      <c r="E26" s="79"/>
      <c r="F26" s="79">
        <f>SUM(F27:F28)</f>
        <v>0</v>
      </c>
    </row>
    <row r="27" spans="1:6" x14ac:dyDescent="0.15">
      <c r="A27" s="81"/>
      <c r="B27" s="103" t="s">
        <v>94</v>
      </c>
      <c r="C27" s="83" t="s">
        <v>5</v>
      </c>
      <c r="D27" s="83">
        <v>600</v>
      </c>
      <c r="E27" s="18"/>
      <c r="F27" s="83">
        <f>D27*E27</f>
        <v>0</v>
      </c>
    </row>
    <row r="28" spans="1:6" x14ac:dyDescent="0.15">
      <c r="A28" s="78"/>
      <c r="B28" s="100" t="s">
        <v>59</v>
      </c>
      <c r="C28" s="76" t="s">
        <v>3</v>
      </c>
      <c r="D28" s="76">
        <v>34</v>
      </c>
      <c r="E28" s="17"/>
      <c r="F28" s="83">
        <f>D28*E28</f>
        <v>0</v>
      </c>
    </row>
    <row r="29" spans="1:6" x14ac:dyDescent="0.15">
      <c r="A29" s="79"/>
      <c r="B29" s="104" t="s">
        <v>58</v>
      </c>
      <c r="C29" s="79"/>
      <c r="D29" s="79"/>
      <c r="E29" s="79"/>
      <c r="F29" s="19"/>
    </row>
    <row r="30" spans="1:6" x14ac:dyDescent="0.15">
      <c r="A30" s="81"/>
      <c r="B30" s="85" t="s">
        <v>57</v>
      </c>
      <c r="C30" s="85"/>
      <c r="D30" s="85"/>
      <c r="E30" s="85"/>
      <c r="F30" s="81"/>
    </row>
    <row r="31" spans="1:6" x14ac:dyDescent="0.15">
      <c r="A31" s="86"/>
      <c r="B31" s="87"/>
      <c r="C31" s="87"/>
      <c r="D31" s="87"/>
      <c r="E31" s="87"/>
      <c r="F31" s="88"/>
    </row>
    <row r="32" spans="1:6" x14ac:dyDescent="0.15">
      <c r="A32" s="89"/>
      <c r="C32" s="90"/>
      <c r="D32" s="90"/>
      <c r="E32" s="90"/>
      <c r="F32" s="90"/>
    </row>
    <row r="33" spans="1:6" x14ac:dyDescent="0.15">
      <c r="A33" s="91"/>
      <c r="B33" s="92" t="s">
        <v>4</v>
      </c>
      <c r="C33" s="91"/>
      <c r="D33" s="91"/>
      <c r="E33" s="91"/>
      <c r="F33" s="93">
        <f>SUM(F9)</f>
        <v>0</v>
      </c>
    </row>
  </sheetData>
  <sheetProtection algorithmName="SHA-512" hashValue="Y7QVeHa5kvF3jFs9VUB7NIbUQuvxCRpZBulCx49bYyH6kWRJhhmFfUPKFvgZFxhhHh53ld+cl04gMxgVCAJbTA==" saltValue="CaYCZBL6/KVflLHF92BiLQ==" spinCount="100000" sheet="1" objects="1" scenarios="1" formatColumns="0" formatRows="0"/>
  <mergeCells count="4">
    <mergeCell ref="B31:E31"/>
    <mergeCell ref="C4:F4"/>
    <mergeCell ref="C5:F5"/>
    <mergeCell ref="B30:E30"/>
  </mergeCells>
  <pageMargins left="0.7" right="0.7" top="0.78740157499999996" bottom="0.78740157499999996" header="0.3" footer="0.3"/>
  <pageSetup paperSize="9" scale="83" fitToHeight="0"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4B4D8-B33A-794C-A774-7C7260217CF0}">
  <dimension ref="A1:F10"/>
  <sheetViews>
    <sheetView zoomScaleNormal="100" workbookViewId="0">
      <selection sqref="A1:E2"/>
    </sheetView>
  </sheetViews>
  <sheetFormatPr baseColWidth="10" defaultColWidth="8.83203125" defaultRowHeight="14" x14ac:dyDescent="0.15"/>
  <cols>
    <col min="1" max="1" width="109.1640625" style="40" customWidth="1"/>
    <col min="2" max="2" width="5" style="61" customWidth="1"/>
    <col min="3" max="3" width="4.5" style="61" customWidth="1"/>
    <col min="4" max="5" width="14.5" style="62" customWidth="1"/>
    <col min="6" max="6" width="35.33203125" style="40" customWidth="1"/>
    <col min="7" max="16384" width="8.83203125" style="40"/>
  </cols>
  <sheetData>
    <row r="1" spans="1:6" ht="27" customHeight="1" x14ac:dyDescent="0.15">
      <c r="A1" s="38" t="s">
        <v>54</v>
      </c>
      <c r="B1" s="38"/>
      <c r="C1" s="38"/>
      <c r="D1" s="38"/>
      <c r="E1" s="38"/>
      <c r="F1" s="39"/>
    </row>
    <row r="2" spans="1:6" ht="24.75" customHeight="1" thickBot="1" x14ac:dyDescent="0.2">
      <c r="A2" s="38"/>
      <c r="B2" s="38"/>
      <c r="C2" s="38"/>
      <c r="D2" s="38"/>
      <c r="E2" s="38"/>
      <c r="F2" s="39"/>
    </row>
    <row r="3" spans="1:6" ht="41.5" customHeight="1" thickBot="1" x14ac:dyDescent="0.2">
      <c r="A3" s="41" t="s">
        <v>0</v>
      </c>
      <c r="B3" s="42" t="s">
        <v>31</v>
      </c>
      <c r="C3" s="43" t="s">
        <v>1</v>
      </c>
      <c r="D3" s="44" t="s">
        <v>2</v>
      </c>
      <c r="E3" s="44" t="s">
        <v>30</v>
      </c>
      <c r="F3" s="45" t="s">
        <v>29</v>
      </c>
    </row>
    <row r="4" spans="1:6" ht="177.75" customHeight="1" x14ac:dyDescent="0.15">
      <c r="A4" s="46" t="s">
        <v>53</v>
      </c>
      <c r="B4" s="47" t="s">
        <v>3</v>
      </c>
      <c r="C4" s="48">
        <v>1</v>
      </c>
      <c r="D4" s="21"/>
      <c r="E4" s="49">
        <f>C4*D4</f>
        <v>0</v>
      </c>
      <c r="F4" s="20"/>
    </row>
    <row r="5" spans="1:6" ht="59.25" customHeight="1" x14ac:dyDescent="0.15">
      <c r="A5" s="50" t="s">
        <v>27</v>
      </c>
      <c r="B5" s="51" t="s">
        <v>3</v>
      </c>
      <c r="C5" s="52">
        <v>1</v>
      </c>
      <c r="D5" s="21"/>
      <c r="E5" s="49">
        <f t="shared" ref="E5:E9" si="0">C5*D5</f>
        <v>0</v>
      </c>
      <c r="F5" s="16"/>
    </row>
    <row r="6" spans="1:6" ht="184.5" customHeight="1" x14ac:dyDescent="0.15">
      <c r="A6" s="50" t="s">
        <v>52</v>
      </c>
      <c r="B6" s="51" t="s">
        <v>3</v>
      </c>
      <c r="C6" s="52">
        <v>30</v>
      </c>
      <c r="D6" s="21"/>
      <c r="E6" s="49">
        <f t="shared" si="0"/>
        <v>0</v>
      </c>
      <c r="F6" s="16"/>
    </row>
    <row r="7" spans="1:6" ht="222" customHeight="1" x14ac:dyDescent="0.15">
      <c r="A7" s="50" t="s">
        <v>51</v>
      </c>
      <c r="B7" s="51" t="s">
        <v>3</v>
      </c>
      <c r="C7" s="52">
        <v>1</v>
      </c>
      <c r="D7" s="21"/>
      <c r="E7" s="49">
        <f t="shared" si="0"/>
        <v>0</v>
      </c>
      <c r="F7" s="16"/>
    </row>
    <row r="8" spans="1:6" ht="86.25" customHeight="1" x14ac:dyDescent="0.15">
      <c r="A8" s="95" t="s">
        <v>50</v>
      </c>
      <c r="B8" s="96" t="s">
        <v>3</v>
      </c>
      <c r="C8" s="97">
        <v>1</v>
      </c>
      <c r="D8" s="21"/>
      <c r="E8" s="49">
        <f t="shared" si="0"/>
        <v>0</v>
      </c>
      <c r="F8" s="56"/>
    </row>
    <row r="9" spans="1:6" ht="33.75" customHeight="1" x14ac:dyDescent="0.15">
      <c r="A9" s="94" t="s">
        <v>105</v>
      </c>
      <c r="B9" s="54" t="s">
        <v>3</v>
      </c>
      <c r="C9" s="52">
        <v>1</v>
      </c>
      <c r="D9" s="21"/>
      <c r="E9" s="49">
        <f t="shared" si="0"/>
        <v>0</v>
      </c>
      <c r="F9" s="56"/>
    </row>
    <row r="10" spans="1:6" ht="21.75" customHeight="1" thickBot="1" x14ac:dyDescent="0.2">
      <c r="A10" s="57" t="s">
        <v>25</v>
      </c>
      <c r="B10" s="58"/>
      <c r="C10" s="58"/>
      <c r="D10" s="59"/>
      <c r="E10" s="60">
        <f>SUM(E4:E9)</f>
        <v>0</v>
      </c>
    </row>
  </sheetData>
  <sheetProtection algorithmName="SHA-512" hashValue="2jwm8oGuhprI7p3X7+P35eXAlcxhNqc+LNXemKXi+xiZdN4+4ipTPLNuhcEiAjCYC534u41QZDvROTY6qpWSyw==" saltValue="oRQD9hsUJ3/5xJm6Ye2OvA=="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D8052-A264-6D46-AABF-E079F1D5BC42}">
  <sheetPr>
    <pageSetUpPr fitToPage="1"/>
  </sheetPr>
  <dimension ref="A2:F33"/>
  <sheetViews>
    <sheetView zoomScale="120" zoomScaleNormal="120" workbookViewId="0">
      <selection activeCell="B5" sqref="B5"/>
    </sheetView>
  </sheetViews>
  <sheetFormatPr baseColWidth="10" defaultColWidth="8.83203125" defaultRowHeight="14" x14ac:dyDescent="0.15"/>
  <cols>
    <col min="1" max="1" width="4.5" style="40" customWidth="1"/>
    <col min="2" max="2" width="51.83203125" style="40" customWidth="1"/>
    <col min="3" max="3" width="5.5" style="40" customWidth="1"/>
    <col min="4" max="4" width="5.83203125" style="40" customWidth="1"/>
    <col min="5" max="5" width="12.5" style="40" customWidth="1"/>
    <col min="6" max="6" width="13.5" style="40" customWidth="1"/>
    <col min="7" max="16384" width="8.83203125" style="40"/>
  </cols>
  <sheetData>
    <row r="2" spans="1:6" ht="16" x14ac:dyDescent="0.2">
      <c r="B2" s="63" t="s">
        <v>83</v>
      </c>
    </row>
    <row r="3" spans="1:6" ht="16" x14ac:dyDescent="0.2">
      <c r="B3" s="63"/>
    </row>
    <row r="4" spans="1:6" x14ac:dyDescent="0.15">
      <c r="C4" s="64" t="s">
        <v>82</v>
      </c>
      <c r="D4" s="65"/>
      <c r="E4" s="65"/>
      <c r="F4" s="65"/>
    </row>
    <row r="5" spans="1:6" x14ac:dyDescent="0.15">
      <c r="B5" s="40" t="s">
        <v>75</v>
      </c>
      <c r="C5" s="66"/>
      <c r="D5" s="67"/>
      <c r="E5" s="67"/>
      <c r="F5" s="67"/>
    </row>
    <row r="6" spans="1:6" x14ac:dyDescent="0.15">
      <c r="C6" s="68"/>
      <c r="D6" s="68"/>
      <c r="E6" s="68"/>
      <c r="F6" s="68"/>
    </row>
    <row r="8" spans="1:6" ht="29" customHeight="1" x14ac:dyDescent="0.15">
      <c r="A8" s="69" t="s">
        <v>74</v>
      </c>
      <c r="C8" s="69" t="s">
        <v>73</v>
      </c>
      <c r="D8" s="69" t="s">
        <v>6</v>
      </c>
      <c r="E8" s="70" t="s">
        <v>99</v>
      </c>
      <c r="F8" s="70" t="s">
        <v>100</v>
      </c>
    </row>
    <row r="9" spans="1:6" x14ac:dyDescent="0.15">
      <c r="A9" s="71"/>
      <c r="B9" s="72" t="s">
        <v>72</v>
      </c>
      <c r="C9" s="71"/>
      <c r="D9" s="71"/>
      <c r="E9" s="71"/>
      <c r="F9" s="73">
        <f>SUM(F10,F22,F26,F29)</f>
        <v>0</v>
      </c>
    </row>
    <row r="10" spans="1:6" x14ac:dyDescent="0.15">
      <c r="A10" s="74"/>
      <c r="B10" s="99" t="s">
        <v>71</v>
      </c>
      <c r="C10" s="74" t="s">
        <v>60</v>
      </c>
      <c r="D10" s="74"/>
      <c r="E10" s="74"/>
      <c r="F10" s="74">
        <f>SUM(F11:F21)</f>
        <v>0</v>
      </c>
    </row>
    <row r="11" spans="1:6" x14ac:dyDescent="0.15">
      <c r="A11" s="78"/>
      <c r="B11" s="100" t="s">
        <v>96</v>
      </c>
      <c r="C11" s="76" t="s">
        <v>3</v>
      </c>
      <c r="D11" s="76">
        <v>1</v>
      </c>
      <c r="E11" s="17"/>
      <c r="F11" s="76">
        <f>D11*E11</f>
        <v>0</v>
      </c>
    </row>
    <row r="12" spans="1:6" ht="36" x14ac:dyDescent="0.15">
      <c r="A12" s="78"/>
      <c r="B12" s="101" t="s">
        <v>97</v>
      </c>
      <c r="C12" s="76" t="s">
        <v>3</v>
      </c>
      <c r="D12" s="76">
        <v>1</v>
      </c>
      <c r="E12" s="17"/>
      <c r="F12" s="76">
        <f t="shared" ref="F12:F21" si="0">D12*E12</f>
        <v>0</v>
      </c>
    </row>
    <row r="13" spans="1:6" x14ac:dyDescent="0.15">
      <c r="A13" s="76"/>
      <c r="B13" s="100" t="s">
        <v>70</v>
      </c>
      <c r="C13" s="76" t="s">
        <v>3</v>
      </c>
      <c r="D13" s="76">
        <v>1</v>
      </c>
      <c r="E13" s="17"/>
      <c r="F13" s="76">
        <f t="shared" si="0"/>
        <v>0</v>
      </c>
    </row>
    <row r="14" spans="1:6" x14ac:dyDescent="0.15">
      <c r="A14" s="76"/>
      <c r="B14" s="100" t="s">
        <v>95</v>
      </c>
      <c r="C14" s="76" t="s">
        <v>3</v>
      </c>
      <c r="D14" s="76">
        <v>2</v>
      </c>
      <c r="E14" s="17"/>
      <c r="F14" s="76">
        <f t="shared" si="0"/>
        <v>0</v>
      </c>
    </row>
    <row r="15" spans="1:6" x14ac:dyDescent="0.15">
      <c r="A15" s="76"/>
      <c r="B15" s="100" t="s">
        <v>91</v>
      </c>
      <c r="C15" s="76" t="s">
        <v>3</v>
      </c>
      <c r="D15" s="76">
        <v>29</v>
      </c>
      <c r="E15" s="17"/>
      <c r="F15" s="76">
        <f t="shared" si="0"/>
        <v>0</v>
      </c>
    </row>
    <row r="16" spans="1:6" x14ac:dyDescent="0.15">
      <c r="A16" s="78"/>
      <c r="B16" s="100" t="s">
        <v>69</v>
      </c>
      <c r="C16" s="76" t="s">
        <v>3</v>
      </c>
      <c r="D16" s="76">
        <v>2</v>
      </c>
      <c r="E16" s="17"/>
      <c r="F16" s="76">
        <f t="shared" si="0"/>
        <v>0</v>
      </c>
    </row>
    <row r="17" spans="1:6" x14ac:dyDescent="0.15">
      <c r="A17" s="78"/>
      <c r="B17" s="100" t="s">
        <v>68</v>
      </c>
      <c r="C17" s="76" t="s">
        <v>3</v>
      </c>
      <c r="D17" s="76">
        <v>29</v>
      </c>
      <c r="E17" s="17"/>
      <c r="F17" s="76">
        <f t="shared" si="0"/>
        <v>0</v>
      </c>
    </row>
    <row r="18" spans="1:6" x14ac:dyDescent="0.15">
      <c r="A18" s="78"/>
      <c r="B18" s="100" t="s">
        <v>67</v>
      </c>
      <c r="C18" s="76" t="s">
        <v>3</v>
      </c>
      <c r="D18" s="76">
        <v>1</v>
      </c>
      <c r="E18" s="17"/>
      <c r="F18" s="76">
        <f t="shared" si="0"/>
        <v>0</v>
      </c>
    </row>
    <row r="19" spans="1:6" x14ac:dyDescent="0.15">
      <c r="A19" s="78"/>
      <c r="B19" s="100" t="s">
        <v>66</v>
      </c>
      <c r="C19" s="76" t="s">
        <v>3</v>
      </c>
      <c r="D19" s="76">
        <v>1</v>
      </c>
      <c r="E19" s="17"/>
      <c r="F19" s="76">
        <f t="shared" si="0"/>
        <v>0</v>
      </c>
    </row>
    <row r="20" spans="1:6" x14ac:dyDescent="0.15">
      <c r="A20" s="78"/>
      <c r="B20" s="100" t="s">
        <v>65</v>
      </c>
      <c r="C20" s="76" t="s">
        <v>3</v>
      </c>
      <c r="D20" s="76">
        <v>1</v>
      </c>
      <c r="E20" s="17"/>
      <c r="F20" s="76">
        <f t="shared" si="0"/>
        <v>0</v>
      </c>
    </row>
    <row r="21" spans="1:6" x14ac:dyDescent="0.15">
      <c r="A21" s="78"/>
      <c r="B21" s="100" t="s">
        <v>64</v>
      </c>
      <c r="C21" s="76" t="s">
        <v>3</v>
      </c>
      <c r="D21" s="76">
        <v>4</v>
      </c>
      <c r="E21" s="17"/>
      <c r="F21" s="76">
        <f t="shared" si="0"/>
        <v>0</v>
      </c>
    </row>
    <row r="22" spans="1:6" x14ac:dyDescent="0.15">
      <c r="A22" s="79"/>
      <c r="B22" s="102" t="s">
        <v>63</v>
      </c>
      <c r="C22" s="79" t="s">
        <v>60</v>
      </c>
      <c r="D22" s="79"/>
      <c r="E22" s="79"/>
      <c r="F22" s="79">
        <f>SUM(F23:F25)</f>
        <v>0</v>
      </c>
    </row>
    <row r="23" spans="1:6" x14ac:dyDescent="0.15">
      <c r="A23" s="81"/>
      <c r="B23" s="103" t="s">
        <v>92</v>
      </c>
      <c r="C23" s="83" t="s">
        <v>3</v>
      </c>
      <c r="D23" s="83">
        <v>1</v>
      </c>
      <c r="E23" s="18"/>
      <c r="F23" s="83">
        <f>D23*E23</f>
        <v>0</v>
      </c>
    </row>
    <row r="24" spans="1:6" x14ac:dyDescent="0.15">
      <c r="A24" s="81"/>
      <c r="B24" s="103" t="s">
        <v>98</v>
      </c>
      <c r="C24" s="83" t="s">
        <v>3</v>
      </c>
      <c r="D24" s="83">
        <v>14</v>
      </c>
      <c r="E24" s="18"/>
      <c r="F24" s="83">
        <f>D24*E24</f>
        <v>0</v>
      </c>
    </row>
    <row r="25" spans="1:6" x14ac:dyDescent="0.15">
      <c r="A25" s="81"/>
      <c r="B25" s="103" t="s">
        <v>62</v>
      </c>
      <c r="C25" s="83" t="s">
        <v>3</v>
      </c>
      <c r="D25" s="83">
        <v>15</v>
      </c>
      <c r="E25" s="18"/>
      <c r="F25" s="83">
        <f>D25*E25</f>
        <v>0</v>
      </c>
    </row>
    <row r="26" spans="1:6" x14ac:dyDescent="0.15">
      <c r="A26" s="79"/>
      <c r="B26" s="104" t="s">
        <v>61</v>
      </c>
      <c r="C26" s="79" t="s">
        <v>60</v>
      </c>
      <c r="D26" s="79"/>
      <c r="E26" s="79"/>
      <c r="F26" s="79">
        <f>SUM(F27:F28)</f>
        <v>0</v>
      </c>
    </row>
    <row r="27" spans="1:6" x14ac:dyDescent="0.15">
      <c r="A27" s="81"/>
      <c r="B27" s="103" t="s">
        <v>94</v>
      </c>
      <c r="C27" s="83" t="s">
        <v>5</v>
      </c>
      <c r="D27" s="83">
        <v>500</v>
      </c>
      <c r="E27" s="18"/>
      <c r="F27" s="83">
        <f>D27*E27</f>
        <v>0</v>
      </c>
    </row>
    <row r="28" spans="1:6" x14ac:dyDescent="0.15">
      <c r="A28" s="78"/>
      <c r="B28" s="100" t="s">
        <v>59</v>
      </c>
      <c r="C28" s="76" t="s">
        <v>3</v>
      </c>
      <c r="D28" s="76">
        <v>28</v>
      </c>
      <c r="E28" s="17"/>
      <c r="F28" s="83">
        <f>D28*E28</f>
        <v>0</v>
      </c>
    </row>
    <row r="29" spans="1:6" x14ac:dyDescent="0.15">
      <c r="A29" s="79"/>
      <c r="B29" s="104" t="s">
        <v>58</v>
      </c>
      <c r="C29" s="79"/>
      <c r="D29" s="79"/>
      <c r="E29" s="79"/>
      <c r="F29" s="19"/>
    </row>
    <row r="30" spans="1:6" x14ac:dyDescent="0.15">
      <c r="A30" s="81"/>
      <c r="B30" s="85" t="s">
        <v>57</v>
      </c>
      <c r="C30" s="85"/>
      <c r="D30" s="85"/>
      <c r="E30" s="85"/>
      <c r="F30" s="81"/>
    </row>
    <row r="31" spans="1:6" x14ac:dyDescent="0.15">
      <c r="A31" s="86"/>
      <c r="B31" s="87"/>
      <c r="C31" s="87"/>
      <c r="D31" s="87"/>
      <c r="E31" s="87"/>
      <c r="F31" s="88"/>
    </row>
    <row r="32" spans="1:6" x14ac:dyDescent="0.15">
      <c r="A32" s="89"/>
      <c r="C32" s="90"/>
      <c r="D32" s="90"/>
      <c r="E32" s="90"/>
      <c r="F32" s="90"/>
    </row>
    <row r="33" spans="1:6" x14ac:dyDescent="0.15">
      <c r="A33" s="91"/>
      <c r="B33" s="92" t="s">
        <v>4</v>
      </c>
      <c r="C33" s="91"/>
      <c r="D33" s="91"/>
      <c r="E33" s="91"/>
      <c r="F33" s="93">
        <f>SUM(F9)</f>
        <v>0</v>
      </c>
    </row>
  </sheetData>
  <sheetProtection algorithmName="SHA-512" hashValue="w+VBtu/y3mGe3BP4n7OokESQ5PJpv/Ej9venQ+DG8FeDIkAYGMz1UHekQQQC9+qVyKwhiZ5vftcMr05xnJH9/Q==" saltValue="0Yr+T14SgncqGPDrbFMusQ==" spinCount="100000" sheet="1" objects="1" scenarios="1" formatColumns="0" formatRows="0"/>
  <mergeCells count="4">
    <mergeCell ref="C4:F4"/>
    <mergeCell ref="C5:F5"/>
    <mergeCell ref="B30:E30"/>
    <mergeCell ref="B31:E31"/>
  </mergeCells>
  <pageMargins left="0.7" right="0.7" top="0.78740157499999996" bottom="0.78740157499999996" header="0.3" footer="0.3"/>
  <pageSetup paperSize="9" scale="83"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F6B48-E709-7645-B442-CC9F52859D2B}">
  <dimension ref="A1:F10"/>
  <sheetViews>
    <sheetView zoomScale="140" zoomScaleNormal="130" workbookViewId="0">
      <selection activeCell="H6" sqref="H6"/>
    </sheetView>
  </sheetViews>
  <sheetFormatPr baseColWidth="10" defaultColWidth="8.83203125" defaultRowHeight="14" x14ac:dyDescent="0.15"/>
  <cols>
    <col min="1" max="1" width="109.1640625" style="40" customWidth="1"/>
    <col min="2" max="2" width="5" style="61" customWidth="1"/>
    <col min="3" max="3" width="4.5" style="61" customWidth="1"/>
    <col min="4" max="5" width="14.5" style="62" customWidth="1"/>
    <col min="6" max="6" width="35.33203125" style="40" customWidth="1"/>
    <col min="7" max="16384" width="8.83203125" style="40"/>
  </cols>
  <sheetData>
    <row r="1" spans="1:6" ht="27" customHeight="1" x14ac:dyDescent="0.15">
      <c r="A1" s="38" t="s">
        <v>37</v>
      </c>
      <c r="B1" s="38"/>
      <c r="C1" s="38"/>
      <c r="D1" s="38"/>
      <c r="E1" s="38"/>
      <c r="F1" s="39"/>
    </row>
    <row r="2" spans="1:6" ht="24.75" customHeight="1" thickBot="1" x14ac:dyDescent="0.2">
      <c r="A2" s="38"/>
      <c r="B2" s="38"/>
      <c r="C2" s="38"/>
      <c r="D2" s="38"/>
      <c r="E2" s="38"/>
      <c r="F2" s="39"/>
    </row>
    <row r="3" spans="1:6" ht="41.5" customHeight="1" thickBot="1" x14ac:dyDescent="0.2">
      <c r="A3" s="41" t="s">
        <v>0</v>
      </c>
      <c r="B3" s="42" t="s">
        <v>31</v>
      </c>
      <c r="C3" s="43" t="s">
        <v>1</v>
      </c>
      <c r="D3" s="44" t="s">
        <v>2</v>
      </c>
      <c r="E3" s="44" t="s">
        <v>30</v>
      </c>
      <c r="F3" s="45" t="s">
        <v>29</v>
      </c>
    </row>
    <row r="4" spans="1:6" ht="227.25" customHeight="1" x14ac:dyDescent="0.15">
      <c r="A4" s="46" t="s">
        <v>36</v>
      </c>
      <c r="B4" s="47" t="s">
        <v>3</v>
      </c>
      <c r="C4" s="48">
        <v>1</v>
      </c>
      <c r="D4" s="21"/>
      <c r="E4" s="49">
        <f>C4*D4</f>
        <v>0</v>
      </c>
      <c r="F4" s="20"/>
    </row>
    <row r="5" spans="1:6" ht="59.25" customHeight="1" x14ac:dyDescent="0.15">
      <c r="A5" s="50" t="s">
        <v>27</v>
      </c>
      <c r="B5" s="51" t="s">
        <v>3</v>
      </c>
      <c r="C5" s="52">
        <v>1</v>
      </c>
      <c r="D5" s="21"/>
      <c r="E5" s="49">
        <f t="shared" ref="E5:E9" si="0">C5*D5</f>
        <v>0</v>
      </c>
      <c r="F5" s="16"/>
    </row>
    <row r="6" spans="1:6" ht="168.75" customHeight="1" x14ac:dyDescent="0.15">
      <c r="A6" s="50" t="s">
        <v>35</v>
      </c>
      <c r="B6" s="51" t="s">
        <v>3</v>
      </c>
      <c r="C6" s="52">
        <v>1</v>
      </c>
      <c r="D6" s="21"/>
      <c r="E6" s="49">
        <f t="shared" si="0"/>
        <v>0</v>
      </c>
      <c r="F6" s="16"/>
    </row>
    <row r="7" spans="1:6" ht="147" customHeight="1" x14ac:dyDescent="0.15">
      <c r="A7" s="53" t="s">
        <v>34</v>
      </c>
      <c r="B7" s="54" t="s">
        <v>3</v>
      </c>
      <c r="C7" s="52">
        <v>30</v>
      </c>
      <c r="D7" s="21"/>
      <c r="E7" s="49">
        <f t="shared" si="0"/>
        <v>0</v>
      </c>
      <c r="F7" s="16"/>
    </row>
    <row r="8" spans="1:6" ht="81.75" customHeight="1" x14ac:dyDescent="0.15">
      <c r="A8" s="55" t="s">
        <v>33</v>
      </c>
      <c r="B8" s="54" t="s">
        <v>3</v>
      </c>
      <c r="C8" s="52">
        <v>2</v>
      </c>
      <c r="D8" s="21"/>
      <c r="E8" s="49">
        <f t="shared" si="0"/>
        <v>0</v>
      </c>
      <c r="F8" s="16"/>
    </row>
    <row r="9" spans="1:6" ht="33.75" customHeight="1" x14ac:dyDescent="0.15">
      <c r="A9" s="53" t="s">
        <v>103</v>
      </c>
      <c r="B9" s="54" t="s">
        <v>3</v>
      </c>
      <c r="C9" s="52">
        <v>1</v>
      </c>
      <c r="D9" s="21"/>
      <c r="E9" s="49">
        <f t="shared" si="0"/>
        <v>0</v>
      </c>
      <c r="F9" s="56"/>
    </row>
    <row r="10" spans="1:6" ht="21.75" customHeight="1" thickBot="1" x14ac:dyDescent="0.2">
      <c r="A10" s="57" t="s">
        <v>102</v>
      </c>
      <c r="B10" s="58"/>
      <c r="C10" s="58"/>
      <c r="D10" s="59"/>
      <c r="E10" s="60">
        <f>SUM(E4:E9)</f>
        <v>0</v>
      </c>
    </row>
  </sheetData>
  <sheetProtection algorithmName="SHA-512" hashValue="yDHpiBUbfFPZ889NFYFSy1d/BvDLRP1RHdeDnyQLks+3c1uUyCocnHhlf1SGWn4YMy0nT7rPZo4avOY4TBc8Cg==" saltValue="qOmknzcAezzFhIItSqx1qA=="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0BB79-EFCD-FC4D-A51C-D8245A685F83}">
  <sheetPr>
    <pageSetUpPr fitToPage="1"/>
  </sheetPr>
  <dimension ref="A2:F24"/>
  <sheetViews>
    <sheetView zoomScale="120" zoomScaleNormal="120" workbookViewId="0">
      <selection activeCell="B5" sqref="B5"/>
    </sheetView>
  </sheetViews>
  <sheetFormatPr baseColWidth="10" defaultColWidth="8.83203125" defaultRowHeight="14" x14ac:dyDescent="0.15"/>
  <cols>
    <col min="1" max="1" width="4.5" style="40" customWidth="1"/>
    <col min="2" max="2" width="51.83203125" style="40" customWidth="1"/>
    <col min="3" max="3" width="5.33203125" style="40" customWidth="1"/>
    <col min="4" max="4" width="5.83203125" style="40" customWidth="1"/>
    <col min="5" max="5" width="12.5" style="40" customWidth="1"/>
    <col min="6" max="6" width="13.6640625" style="40" customWidth="1"/>
    <col min="7" max="16384" width="8.83203125" style="40"/>
  </cols>
  <sheetData>
    <row r="2" spans="1:6" ht="16" x14ac:dyDescent="0.2">
      <c r="B2" s="63" t="s">
        <v>81</v>
      </c>
    </row>
    <row r="3" spans="1:6" ht="16" x14ac:dyDescent="0.2">
      <c r="B3" s="63"/>
    </row>
    <row r="4" spans="1:6" x14ac:dyDescent="0.15">
      <c r="C4" s="64" t="s">
        <v>76</v>
      </c>
      <c r="D4" s="65"/>
      <c r="E4" s="65"/>
      <c r="F4" s="65"/>
    </row>
    <row r="5" spans="1:6" x14ac:dyDescent="0.15">
      <c r="B5" s="40" t="s">
        <v>75</v>
      </c>
      <c r="C5" s="66"/>
      <c r="D5" s="67"/>
      <c r="E5" s="67"/>
      <c r="F5" s="67"/>
    </row>
    <row r="6" spans="1:6" x14ac:dyDescent="0.15">
      <c r="C6" s="68"/>
      <c r="D6" s="68"/>
      <c r="E6" s="68"/>
      <c r="F6" s="68"/>
    </row>
    <row r="8" spans="1:6" ht="29" customHeight="1" x14ac:dyDescent="0.15">
      <c r="A8" s="69" t="s">
        <v>74</v>
      </c>
      <c r="C8" s="69" t="s">
        <v>73</v>
      </c>
      <c r="D8" s="69" t="s">
        <v>6</v>
      </c>
      <c r="E8" s="70" t="s">
        <v>99</v>
      </c>
      <c r="F8" s="70" t="s">
        <v>100</v>
      </c>
    </row>
    <row r="9" spans="1:6" x14ac:dyDescent="0.15">
      <c r="A9" s="71"/>
      <c r="B9" s="72" t="s">
        <v>72</v>
      </c>
      <c r="C9" s="71"/>
      <c r="D9" s="71"/>
      <c r="E9" s="71"/>
      <c r="F9" s="73">
        <f>SUM(F10,F13,F17,F20)</f>
        <v>0</v>
      </c>
    </row>
    <row r="10" spans="1:6" x14ac:dyDescent="0.15">
      <c r="A10" s="74"/>
      <c r="B10" s="75" t="s">
        <v>78</v>
      </c>
      <c r="C10" s="74" t="s">
        <v>60</v>
      </c>
      <c r="D10" s="74"/>
      <c r="E10" s="74"/>
      <c r="F10" s="74">
        <f>SUM(F11:F12)</f>
        <v>0</v>
      </c>
    </row>
    <row r="11" spans="1:6" x14ac:dyDescent="0.15">
      <c r="A11" s="76"/>
      <c r="B11" s="77" t="s">
        <v>91</v>
      </c>
      <c r="C11" s="76" t="s">
        <v>3</v>
      </c>
      <c r="D11" s="76">
        <v>5</v>
      </c>
      <c r="E11" s="17"/>
      <c r="F11" s="76">
        <f>D11*E11</f>
        <v>0</v>
      </c>
    </row>
    <row r="12" spans="1:6" x14ac:dyDescent="0.15">
      <c r="A12" s="78"/>
      <c r="B12" s="77" t="s">
        <v>68</v>
      </c>
      <c r="C12" s="76" t="s">
        <v>3</v>
      </c>
      <c r="D12" s="76">
        <v>5</v>
      </c>
      <c r="E12" s="17"/>
      <c r="F12" s="76">
        <f>D12*E12</f>
        <v>0</v>
      </c>
    </row>
    <row r="13" spans="1:6" x14ac:dyDescent="0.15">
      <c r="A13" s="79"/>
      <c r="B13" s="80" t="s">
        <v>63</v>
      </c>
      <c r="C13" s="79" t="s">
        <v>60</v>
      </c>
      <c r="D13" s="79"/>
      <c r="E13" s="79"/>
      <c r="F13" s="79">
        <f>SUM(F14:F16)</f>
        <v>0</v>
      </c>
    </row>
    <row r="14" spans="1:6" x14ac:dyDescent="0.15">
      <c r="A14" s="81"/>
      <c r="B14" s="82" t="s">
        <v>92</v>
      </c>
      <c r="C14" s="83" t="s">
        <v>3</v>
      </c>
      <c r="D14" s="83">
        <v>1</v>
      </c>
      <c r="E14" s="18"/>
      <c r="F14" s="83">
        <f>D14*E14</f>
        <v>0</v>
      </c>
    </row>
    <row r="15" spans="1:6" x14ac:dyDescent="0.15">
      <c r="A15" s="81"/>
      <c r="B15" s="82" t="s">
        <v>93</v>
      </c>
      <c r="C15" s="83" t="s">
        <v>3</v>
      </c>
      <c r="D15" s="83">
        <v>2</v>
      </c>
      <c r="E15" s="18"/>
      <c r="F15" s="83">
        <f>D15*E15</f>
        <v>0</v>
      </c>
    </row>
    <row r="16" spans="1:6" x14ac:dyDescent="0.15">
      <c r="A16" s="81"/>
      <c r="B16" s="82" t="s">
        <v>62</v>
      </c>
      <c r="C16" s="83" t="s">
        <v>3</v>
      </c>
      <c r="D16" s="83">
        <v>3</v>
      </c>
      <c r="E16" s="18"/>
      <c r="F16" s="83">
        <f>D16*E16</f>
        <v>0</v>
      </c>
    </row>
    <row r="17" spans="1:6" x14ac:dyDescent="0.15">
      <c r="A17" s="79"/>
      <c r="B17" s="84" t="s">
        <v>61</v>
      </c>
      <c r="C17" s="79" t="s">
        <v>60</v>
      </c>
      <c r="D17" s="79"/>
      <c r="E17" s="79"/>
      <c r="F17" s="79">
        <f>SUM(F18:F19)</f>
        <v>0</v>
      </c>
    </row>
    <row r="18" spans="1:6" x14ac:dyDescent="0.15">
      <c r="A18" s="81"/>
      <c r="B18" s="82" t="s">
        <v>94</v>
      </c>
      <c r="C18" s="83" t="s">
        <v>5</v>
      </c>
      <c r="D18" s="83">
        <v>270</v>
      </c>
      <c r="E18" s="18"/>
      <c r="F18" s="83">
        <f>D18*E18</f>
        <v>0</v>
      </c>
    </row>
    <row r="19" spans="1:6" x14ac:dyDescent="0.15">
      <c r="A19" s="78"/>
      <c r="B19" s="77" t="s">
        <v>59</v>
      </c>
      <c r="C19" s="76" t="s">
        <v>3</v>
      </c>
      <c r="D19" s="76">
        <v>4</v>
      </c>
      <c r="E19" s="17"/>
      <c r="F19" s="83">
        <f>D19*E19</f>
        <v>0</v>
      </c>
    </row>
    <row r="20" spans="1:6" x14ac:dyDescent="0.15">
      <c r="A20" s="79"/>
      <c r="B20" s="84" t="s">
        <v>58</v>
      </c>
      <c r="C20" s="79"/>
      <c r="D20" s="79"/>
      <c r="E20" s="79"/>
      <c r="F20" s="19"/>
    </row>
    <row r="21" spans="1:6" x14ac:dyDescent="0.15">
      <c r="A21" s="81"/>
      <c r="B21" s="85" t="s">
        <v>57</v>
      </c>
      <c r="C21" s="85"/>
      <c r="D21" s="85"/>
      <c r="E21" s="85"/>
      <c r="F21" s="81"/>
    </row>
    <row r="22" spans="1:6" x14ac:dyDescent="0.15">
      <c r="A22" s="86"/>
      <c r="B22" s="87"/>
      <c r="C22" s="87"/>
      <c r="D22" s="87"/>
      <c r="E22" s="87"/>
      <c r="F22" s="88"/>
    </row>
    <row r="23" spans="1:6" x14ac:dyDescent="0.15">
      <c r="A23" s="89"/>
      <c r="C23" s="90"/>
      <c r="D23" s="90"/>
      <c r="E23" s="90"/>
      <c r="F23" s="90"/>
    </row>
    <row r="24" spans="1:6" x14ac:dyDescent="0.15">
      <c r="A24" s="91"/>
      <c r="B24" s="92" t="s">
        <v>4</v>
      </c>
      <c r="C24" s="91"/>
      <c r="D24" s="91"/>
      <c r="E24" s="91"/>
      <c r="F24" s="93">
        <f>SUM(F9)</f>
        <v>0</v>
      </c>
    </row>
  </sheetData>
  <sheetProtection algorithmName="SHA-512" hashValue="wx6sNgGWmaIMzR918vQ4omdef0C1bBDg1yWIrL+AJUFahscnuRDH85aQH8GKkDqZp+6zEBjHRVeY5SB0VgjWJA==" saltValue="FqwJWd4diNN1oVAS4Xd/SQ==" spinCount="100000" sheet="1" objects="1" scenarios="1" formatColumns="0" formatRows="0"/>
  <mergeCells count="4">
    <mergeCell ref="C4:F4"/>
    <mergeCell ref="C5:F5"/>
    <mergeCell ref="B21:E21"/>
    <mergeCell ref="B22:E22"/>
  </mergeCells>
  <pageMargins left="0.7" right="0.7" top="0.78740157499999996" bottom="0.78740157499999996" header="0.3" footer="0.3"/>
  <pageSetup paperSize="9" scale="83" fitToHeight="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C6EC38-42EA-4946-BA09-015F05B2EE40}">
  <dimension ref="A1:F8"/>
  <sheetViews>
    <sheetView zoomScaleNormal="100" workbookViewId="0">
      <selection sqref="A1:E2"/>
    </sheetView>
  </sheetViews>
  <sheetFormatPr baseColWidth="10" defaultColWidth="8.83203125" defaultRowHeight="14" x14ac:dyDescent="0.15"/>
  <cols>
    <col min="1" max="1" width="109.1640625" style="40" customWidth="1"/>
    <col min="2" max="2" width="5" style="61" customWidth="1"/>
    <col min="3" max="3" width="4.5" style="61" customWidth="1"/>
    <col min="4" max="5" width="14.5" style="62" customWidth="1"/>
    <col min="6" max="6" width="35.33203125" style="40" customWidth="1"/>
    <col min="7" max="16384" width="8.83203125" style="40"/>
  </cols>
  <sheetData>
    <row r="1" spans="1:6" ht="27" customHeight="1" x14ac:dyDescent="0.15">
      <c r="A1" s="38" t="s">
        <v>49</v>
      </c>
      <c r="B1" s="38"/>
      <c r="C1" s="38"/>
      <c r="D1" s="38"/>
      <c r="E1" s="38"/>
      <c r="F1" s="39"/>
    </row>
    <row r="2" spans="1:6" ht="24.75" customHeight="1" thickBot="1" x14ac:dyDescent="0.2">
      <c r="A2" s="38"/>
      <c r="B2" s="38"/>
      <c r="C2" s="38"/>
      <c r="D2" s="38"/>
      <c r="E2" s="38"/>
      <c r="F2" s="39"/>
    </row>
    <row r="3" spans="1:6" ht="41.5" customHeight="1" thickBot="1" x14ac:dyDescent="0.2">
      <c r="A3" s="41" t="s">
        <v>0</v>
      </c>
      <c r="B3" s="42" t="s">
        <v>31</v>
      </c>
      <c r="C3" s="43" t="s">
        <v>1</v>
      </c>
      <c r="D3" s="44" t="s">
        <v>2</v>
      </c>
      <c r="E3" s="44" t="s">
        <v>30</v>
      </c>
      <c r="F3" s="45" t="s">
        <v>29</v>
      </c>
    </row>
    <row r="4" spans="1:6" ht="231.75" customHeight="1" x14ac:dyDescent="0.15">
      <c r="A4" s="46" t="s">
        <v>48</v>
      </c>
      <c r="B4" s="47" t="s">
        <v>3</v>
      </c>
      <c r="C4" s="48">
        <v>1</v>
      </c>
      <c r="D4" s="21"/>
      <c r="E4" s="49">
        <f>D4*C4</f>
        <v>0</v>
      </c>
      <c r="F4" s="20"/>
    </row>
    <row r="5" spans="1:6" ht="59.25" customHeight="1" x14ac:dyDescent="0.15">
      <c r="A5" s="50" t="s">
        <v>27</v>
      </c>
      <c r="B5" s="51" t="s">
        <v>3</v>
      </c>
      <c r="C5" s="52">
        <v>1</v>
      </c>
      <c r="D5" s="21"/>
      <c r="E5" s="49">
        <f t="shared" ref="E5:E7" si="0">D5*C5</f>
        <v>0</v>
      </c>
      <c r="F5" s="16"/>
    </row>
    <row r="6" spans="1:6" ht="168.75" customHeight="1" x14ac:dyDescent="0.15">
      <c r="A6" s="50" t="s">
        <v>35</v>
      </c>
      <c r="B6" s="51" t="s">
        <v>3</v>
      </c>
      <c r="C6" s="52">
        <v>1</v>
      </c>
      <c r="D6" s="21"/>
      <c r="E6" s="49">
        <f t="shared" si="0"/>
        <v>0</v>
      </c>
      <c r="F6" s="16"/>
    </row>
    <row r="7" spans="1:6" ht="33.75" customHeight="1" x14ac:dyDescent="0.15">
      <c r="A7" s="53" t="s">
        <v>103</v>
      </c>
      <c r="B7" s="54" t="s">
        <v>3</v>
      </c>
      <c r="C7" s="52">
        <v>1</v>
      </c>
      <c r="D7" s="21"/>
      <c r="E7" s="49">
        <f t="shared" si="0"/>
        <v>0</v>
      </c>
      <c r="F7" s="56"/>
    </row>
    <row r="8" spans="1:6" ht="21.75" customHeight="1" thickBot="1" x14ac:dyDescent="0.2">
      <c r="A8" s="57" t="s">
        <v>104</v>
      </c>
      <c r="B8" s="58"/>
      <c r="C8" s="58"/>
      <c r="D8" s="59"/>
      <c r="E8" s="60">
        <f>SUM(E4:E7)</f>
        <v>0</v>
      </c>
    </row>
  </sheetData>
  <sheetProtection algorithmName="SHA-512" hashValue="1qx5EdB3GCGBKSN6ZuzIixkJZh8m/2EtOJLU6z1eSpkzqtUIkf+tFb80mzGD21i8ckmTKoPP4Bhzd7qi0qFbwg==" saltValue="H8DMjz2fzFEvk2cWH4jwTQ=="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6E2CC-41DB-9942-91AC-7EF1D3982CAE}">
  <sheetPr>
    <pageSetUpPr fitToPage="1"/>
  </sheetPr>
  <dimension ref="A2:F26"/>
  <sheetViews>
    <sheetView zoomScale="120" zoomScaleNormal="120" workbookViewId="0">
      <selection activeCell="E11" sqref="E11"/>
    </sheetView>
  </sheetViews>
  <sheetFormatPr baseColWidth="10" defaultColWidth="8.83203125" defaultRowHeight="14" x14ac:dyDescent="0.15"/>
  <cols>
    <col min="1" max="1" width="4.5" style="40" customWidth="1"/>
    <col min="2" max="2" width="51.83203125" style="40" customWidth="1"/>
    <col min="3" max="3" width="5.33203125" style="40" customWidth="1"/>
    <col min="4" max="4" width="5.83203125" style="40" customWidth="1"/>
    <col min="5" max="5" width="12.5" style="40" customWidth="1"/>
    <col min="6" max="6" width="13.6640625" style="40" customWidth="1"/>
    <col min="7" max="16384" width="8.83203125" style="40"/>
  </cols>
  <sheetData>
    <row r="2" spans="1:6" ht="16" x14ac:dyDescent="0.2">
      <c r="B2" s="63" t="s">
        <v>79</v>
      </c>
    </row>
    <row r="3" spans="1:6" ht="16" x14ac:dyDescent="0.2">
      <c r="B3" s="63"/>
    </row>
    <row r="4" spans="1:6" x14ac:dyDescent="0.15">
      <c r="C4" s="64" t="s">
        <v>76</v>
      </c>
      <c r="D4" s="65"/>
      <c r="E4" s="65"/>
      <c r="F4" s="65"/>
    </row>
    <row r="5" spans="1:6" x14ac:dyDescent="0.15">
      <c r="B5" s="40" t="s">
        <v>75</v>
      </c>
      <c r="C5" s="66"/>
      <c r="D5" s="67"/>
      <c r="E5" s="67"/>
      <c r="F5" s="67"/>
    </row>
    <row r="6" spans="1:6" x14ac:dyDescent="0.15">
      <c r="C6" s="68"/>
      <c r="D6" s="68"/>
      <c r="E6" s="68"/>
      <c r="F6" s="68"/>
    </row>
    <row r="8" spans="1:6" ht="29" customHeight="1" x14ac:dyDescent="0.15">
      <c r="A8" s="69" t="s">
        <v>74</v>
      </c>
      <c r="C8" s="69" t="s">
        <v>73</v>
      </c>
      <c r="D8" s="69" t="s">
        <v>6</v>
      </c>
      <c r="E8" s="70" t="s">
        <v>99</v>
      </c>
      <c r="F8" s="70" t="s">
        <v>100</v>
      </c>
    </row>
    <row r="9" spans="1:6" x14ac:dyDescent="0.15">
      <c r="A9" s="71"/>
      <c r="B9" s="72" t="s">
        <v>72</v>
      </c>
      <c r="C9" s="71"/>
      <c r="D9" s="71"/>
      <c r="E9" s="71"/>
      <c r="F9" s="73">
        <f>SUM(F10,F15,F19,F22)</f>
        <v>0</v>
      </c>
    </row>
    <row r="10" spans="1:6" x14ac:dyDescent="0.15">
      <c r="A10" s="74"/>
      <c r="B10" s="75" t="s">
        <v>78</v>
      </c>
      <c r="C10" s="74" t="s">
        <v>60</v>
      </c>
      <c r="D10" s="74"/>
      <c r="E10" s="74"/>
      <c r="F10" s="74">
        <f>SUM(F11:F14)</f>
        <v>0</v>
      </c>
    </row>
    <row r="11" spans="1:6" x14ac:dyDescent="0.15">
      <c r="A11" s="76"/>
      <c r="B11" s="77" t="s">
        <v>95</v>
      </c>
      <c r="C11" s="76" t="s">
        <v>3</v>
      </c>
      <c r="D11" s="76">
        <v>1</v>
      </c>
      <c r="E11" s="17"/>
      <c r="F11" s="76">
        <f>D11*E11</f>
        <v>0</v>
      </c>
    </row>
    <row r="12" spans="1:6" x14ac:dyDescent="0.15">
      <c r="A12" s="76"/>
      <c r="B12" s="77" t="s">
        <v>91</v>
      </c>
      <c r="C12" s="76" t="s">
        <v>3</v>
      </c>
      <c r="D12" s="76">
        <v>5</v>
      </c>
      <c r="E12" s="17"/>
      <c r="F12" s="76">
        <f t="shared" ref="F12:F14" si="0">D12*E12</f>
        <v>0</v>
      </c>
    </row>
    <row r="13" spans="1:6" x14ac:dyDescent="0.15">
      <c r="A13" s="78"/>
      <c r="B13" s="77" t="s">
        <v>69</v>
      </c>
      <c r="C13" s="76" t="s">
        <v>3</v>
      </c>
      <c r="D13" s="76">
        <v>1</v>
      </c>
      <c r="E13" s="17"/>
      <c r="F13" s="76">
        <f t="shared" si="0"/>
        <v>0</v>
      </c>
    </row>
    <row r="14" spans="1:6" x14ac:dyDescent="0.15">
      <c r="A14" s="78"/>
      <c r="B14" s="77" t="s">
        <v>68</v>
      </c>
      <c r="C14" s="76" t="s">
        <v>3</v>
      </c>
      <c r="D14" s="76">
        <v>5</v>
      </c>
      <c r="E14" s="17"/>
      <c r="F14" s="76">
        <f t="shared" si="0"/>
        <v>0</v>
      </c>
    </row>
    <row r="15" spans="1:6" x14ac:dyDescent="0.15">
      <c r="A15" s="79"/>
      <c r="B15" s="80" t="s">
        <v>63</v>
      </c>
      <c r="C15" s="79" t="s">
        <v>60</v>
      </c>
      <c r="D15" s="79"/>
      <c r="E15" s="79"/>
      <c r="F15" s="79">
        <f>SUM(F16:F18)</f>
        <v>0</v>
      </c>
    </row>
    <row r="16" spans="1:6" x14ac:dyDescent="0.15">
      <c r="A16" s="81"/>
      <c r="B16" s="82" t="s">
        <v>92</v>
      </c>
      <c r="C16" s="83" t="s">
        <v>3</v>
      </c>
      <c r="D16" s="83">
        <v>1</v>
      </c>
      <c r="E16" s="18"/>
      <c r="F16" s="83">
        <f>D16*E16</f>
        <v>0</v>
      </c>
    </row>
    <row r="17" spans="1:6" x14ac:dyDescent="0.15">
      <c r="A17" s="81"/>
      <c r="B17" s="82" t="s">
        <v>93</v>
      </c>
      <c r="C17" s="83" t="s">
        <v>3</v>
      </c>
      <c r="D17" s="83">
        <v>2</v>
      </c>
      <c r="E17" s="18"/>
      <c r="F17" s="83">
        <f>D17*E17</f>
        <v>0</v>
      </c>
    </row>
    <row r="18" spans="1:6" x14ac:dyDescent="0.15">
      <c r="A18" s="81"/>
      <c r="B18" s="82" t="s">
        <v>62</v>
      </c>
      <c r="C18" s="83" t="s">
        <v>3</v>
      </c>
      <c r="D18" s="83">
        <v>3</v>
      </c>
      <c r="E18" s="18"/>
      <c r="F18" s="83">
        <f>D18*E18</f>
        <v>0</v>
      </c>
    </row>
    <row r="19" spans="1:6" x14ac:dyDescent="0.15">
      <c r="A19" s="79"/>
      <c r="B19" s="84" t="s">
        <v>61</v>
      </c>
      <c r="C19" s="79" t="s">
        <v>60</v>
      </c>
      <c r="D19" s="79"/>
      <c r="E19" s="79"/>
      <c r="F19" s="79">
        <f>SUM(F20:F21)</f>
        <v>0</v>
      </c>
    </row>
    <row r="20" spans="1:6" x14ac:dyDescent="0.15">
      <c r="A20" s="81"/>
      <c r="B20" s="82" t="s">
        <v>94</v>
      </c>
      <c r="C20" s="83" t="s">
        <v>5</v>
      </c>
      <c r="D20" s="83">
        <v>300</v>
      </c>
      <c r="E20" s="18"/>
      <c r="F20" s="83">
        <f>D20*E20</f>
        <v>0</v>
      </c>
    </row>
    <row r="21" spans="1:6" x14ac:dyDescent="0.15">
      <c r="A21" s="78"/>
      <c r="B21" s="77" t="s">
        <v>59</v>
      </c>
      <c r="C21" s="76" t="s">
        <v>3</v>
      </c>
      <c r="D21" s="76">
        <v>4</v>
      </c>
      <c r="E21" s="17"/>
      <c r="F21" s="83">
        <f>D21*E21</f>
        <v>0</v>
      </c>
    </row>
    <row r="22" spans="1:6" x14ac:dyDescent="0.15">
      <c r="A22" s="79"/>
      <c r="B22" s="84" t="s">
        <v>58</v>
      </c>
      <c r="C22" s="79"/>
      <c r="D22" s="79"/>
      <c r="E22" s="79"/>
      <c r="F22" s="19"/>
    </row>
    <row r="23" spans="1:6" x14ac:dyDescent="0.15">
      <c r="A23" s="81"/>
      <c r="B23" s="85" t="s">
        <v>57</v>
      </c>
      <c r="C23" s="85"/>
      <c r="D23" s="85"/>
      <c r="E23" s="85"/>
      <c r="F23" s="81"/>
    </row>
    <row r="24" spans="1:6" x14ac:dyDescent="0.15">
      <c r="A24" s="86"/>
      <c r="B24" s="87"/>
      <c r="C24" s="87"/>
      <c r="D24" s="87"/>
      <c r="E24" s="87"/>
      <c r="F24" s="88"/>
    </row>
    <row r="25" spans="1:6" x14ac:dyDescent="0.15">
      <c r="A25" s="89"/>
      <c r="C25" s="90"/>
      <c r="D25" s="90"/>
      <c r="E25" s="90"/>
      <c r="F25" s="90"/>
    </row>
    <row r="26" spans="1:6" x14ac:dyDescent="0.15">
      <c r="A26" s="91"/>
      <c r="B26" s="92" t="s">
        <v>4</v>
      </c>
      <c r="C26" s="91"/>
      <c r="D26" s="91"/>
      <c r="E26" s="91"/>
      <c r="F26" s="93">
        <f>SUM(F9)</f>
        <v>0</v>
      </c>
    </row>
  </sheetData>
  <sheetProtection algorithmName="SHA-512" hashValue="lOx0RJDifoEDu5bas4zm0RSH8EmMRDgF4WV8psv4nmAy57SynUKT59bBbLhY+rKZvzBAk3OgeDmF1kWaLYogWg==" saltValue="OBXrwSF1XdEjxBUaMYK0EQ==" spinCount="100000" sheet="1" objects="1" scenarios="1" formatColumns="0" formatRows="0"/>
  <mergeCells count="4">
    <mergeCell ref="C4:F4"/>
    <mergeCell ref="C5:F5"/>
    <mergeCell ref="B23:E23"/>
    <mergeCell ref="B24:E24"/>
  </mergeCells>
  <pageMargins left="0.7" right="0.7" top="0.78740157499999996" bottom="0.78740157499999996" header="0.3" footer="0.3"/>
  <pageSetup paperSize="9" scale="83"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F91E4-7F1B-2143-BA44-12B3247B0589}">
  <dimension ref="A1:F8"/>
  <sheetViews>
    <sheetView zoomScaleNormal="100" workbookViewId="0">
      <selection activeCell="D4" sqref="D4"/>
    </sheetView>
  </sheetViews>
  <sheetFormatPr baseColWidth="10" defaultColWidth="8.83203125" defaultRowHeight="14" x14ac:dyDescent="0.15"/>
  <cols>
    <col min="1" max="1" width="109.1640625" style="40" customWidth="1"/>
    <col min="2" max="2" width="5" style="61" customWidth="1"/>
    <col min="3" max="3" width="4.5" style="61" customWidth="1"/>
    <col min="4" max="5" width="14.5" style="62" customWidth="1"/>
    <col min="6" max="6" width="35.33203125" style="40" customWidth="1"/>
    <col min="7" max="16384" width="8.83203125" style="40"/>
  </cols>
  <sheetData>
    <row r="1" spans="1:6" ht="27" customHeight="1" x14ac:dyDescent="0.15">
      <c r="A1" s="38" t="s">
        <v>32</v>
      </c>
      <c r="B1" s="38"/>
      <c r="C1" s="38"/>
      <c r="D1" s="38"/>
      <c r="E1" s="38"/>
      <c r="F1" s="39"/>
    </row>
    <row r="2" spans="1:6" ht="24.75" customHeight="1" thickBot="1" x14ac:dyDescent="0.2">
      <c r="A2" s="38"/>
      <c r="B2" s="38"/>
      <c r="C2" s="38"/>
      <c r="D2" s="38"/>
      <c r="E2" s="38"/>
      <c r="F2" s="39"/>
    </row>
    <row r="3" spans="1:6" ht="41.5" customHeight="1" thickBot="1" x14ac:dyDescent="0.2">
      <c r="A3" s="41" t="s">
        <v>0</v>
      </c>
      <c r="B3" s="42" t="s">
        <v>31</v>
      </c>
      <c r="C3" s="43" t="s">
        <v>1</v>
      </c>
      <c r="D3" s="44" t="s">
        <v>2</v>
      </c>
      <c r="E3" s="44" t="s">
        <v>30</v>
      </c>
      <c r="F3" s="45" t="s">
        <v>29</v>
      </c>
    </row>
    <row r="4" spans="1:6" ht="221.25" customHeight="1" x14ac:dyDescent="0.15">
      <c r="A4" s="46" t="s">
        <v>28</v>
      </c>
      <c r="B4" s="47" t="s">
        <v>3</v>
      </c>
      <c r="C4" s="48">
        <v>1</v>
      </c>
      <c r="D4" s="21"/>
      <c r="E4" s="49">
        <f>D4*C4</f>
        <v>0</v>
      </c>
      <c r="F4" s="20"/>
    </row>
    <row r="5" spans="1:6" ht="59.25" customHeight="1" x14ac:dyDescent="0.15">
      <c r="A5" s="50" t="s">
        <v>27</v>
      </c>
      <c r="B5" s="51" t="s">
        <v>3</v>
      </c>
      <c r="C5" s="52">
        <v>1</v>
      </c>
      <c r="D5" s="21"/>
      <c r="E5" s="49">
        <f t="shared" ref="E5:E7" si="0">D5*C5</f>
        <v>0</v>
      </c>
      <c r="F5" s="16"/>
    </row>
    <row r="6" spans="1:6" ht="170.25" customHeight="1" x14ac:dyDescent="0.15">
      <c r="A6" s="50" t="s">
        <v>26</v>
      </c>
      <c r="B6" s="51" t="s">
        <v>3</v>
      </c>
      <c r="C6" s="52">
        <v>1</v>
      </c>
      <c r="D6" s="21"/>
      <c r="E6" s="49">
        <f t="shared" si="0"/>
        <v>0</v>
      </c>
      <c r="F6" s="16"/>
    </row>
    <row r="7" spans="1:6" ht="33.75" customHeight="1" x14ac:dyDescent="0.15">
      <c r="A7" s="94" t="s">
        <v>105</v>
      </c>
      <c r="B7" s="54" t="s">
        <v>3</v>
      </c>
      <c r="C7" s="52">
        <v>1</v>
      </c>
      <c r="D7" s="21"/>
      <c r="E7" s="49">
        <f t="shared" si="0"/>
        <v>0</v>
      </c>
      <c r="F7" s="56"/>
    </row>
    <row r="8" spans="1:6" ht="21.75" customHeight="1" thickBot="1" x14ac:dyDescent="0.2">
      <c r="A8" s="57" t="s">
        <v>25</v>
      </c>
      <c r="B8" s="58"/>
      <c r="C8" s="58"/>
      <c r="D8" s="59"/>
      <c r="E8" s="60">
        <f>SUM(E4:E7)</f>
        <v>0</v>
      </c>
    </row>
  </sheetData>
  <sheetProtection algorithmName="SHA-512" hashValue="bQkR/IIW2a8ah1n2T8In1PEUX+pzX900EXo4Z7uHNo48lr1MeCKAREkxoV8tB+ZH/klNvXqIlv2NP0mdG/QcUw==" saltValue="737mU6hif87cCRP5Adt2+A=="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0099F-BA47-5B42-9DD8-96A6FEAF2F60}">
  <sheetPr>
    <pageSetUpPr fitToPage="1"/>
  </sheetPr>
  <dimension ref="A2:F26"/>
  <sheetViews>
    <sheetView zoomScale="120" zoomScaleNormal="120" workbookViewId="0">
      <selection activeCell="E11" sqref="E11"/>
    </sheetView>
  </sheetViews>
  <sheetFormatPr baseColWidth="10" defaultColWidth="8.83203125" defaultRowHeight="14" x14ac:dyDescent="0.15"/>
  <cols>
    <col min="1" max="1" width="4.5" style="40" customWidth="1"/>
    <col min="2" max="2" width="51.83203125" style="40" customWidth="1"/>
    <col min="3" max="3" width="5.33203125" style="40" customWidth="1"/>
    <col min="4" max="4" width="5.83203125" style="40" customWidth="1"/>
    <col min="5" max="5" width="12.5" style="40" customWidth="1"/>
    <col min="6" max="6" width="13.6640625" style="40" customWidth="1"/>
    <col min="7" max="16384" width="8.83203125" style="40"/>
  </cols>
  <sheetData>
    <row r="2" spans="1:6" ht="16" x14ac:dyDescent="0.2">
      <c r="B2" s="63" t="s">
        <v>80</v>
      </c>
    </row>
    <row r="3" spans="1:6" ht="16" x14ac:dyDescent="0.2">
      <c r="B3" s="63"/>
    </row>
    <row r="4" spans="1:6" x14ac:dyDescent="0.15">
      <c r="C4" s="64" t="s">
        <v>76</v>
      </c>
      <c r="D4" s="65"/>
      <c r="E4" s="65"/>
      <c r="F4" s="65"/>
    </row>
    <row r="5" spans="1:6" x14ac:dyDescent="0.15">
      <c r="B5" s="40" t="s">
        <v>75</v>
      </c>
      <c r="C5" s="66"/>
      <c r="D5" s="67"/>
      <c r="E5" s="67"/>
      <c r="F5" s="67"/>
    </row>
    <row r="6" spans="1:6" x14ac:dyDescent="0.15">
      <c r="C6" s="68"/>
      <c r="D6" s="68"/>
      <c r="E6" s="68"/>
      <c r="F6" s="68"/>
    </row>
    <row r="8" spans="1:6" ht="29" customHeight="1" x14ac:dyDescent="0.15">
      <c r="A8" s="69" t="s">
        <v>74</v>
      </c>
      <c r="C8" s="69" t="s">
        <v>73</v>
      </c>
      <c r="D8" s="69" t="s">
        <v>6</v>
      </c>
      <c r="E8" s="70" t="s">
        <v>99</v>
      </c>
      <c r="F8" s="70" t="s">
        <v>100</v>
      </c>
    </row>
    <row r="9" spans="1:6" x14ac:dyDescent="0.15">
      <c r="A9" s="71"/>
      <c r="B9" s="72" t="s">
        <v>72</v>
      </c>
      <c r="C9" s="71"/>
      <c r="D9" s="71"/>
      <c r="E9" s="71"/>
      <c r="F9" s="73">
        <f>SUM(F10,F15,F19,F22)</f>
        <v>0</v>
      </c>
    </row>
    <row r="10" spans="1:6" x14ac:dyDescent="0.15">
      <c r="A10" s="74"/>
      <c r="B10" s="75" t="s">
        <v>78</v>
      </c>
      <c r="C10" s="74" t="s">
        <v>60</v>
      </c>
      <c r="D10" s="74"/>
      <c r="E10" s="74"/>
      <c r="F10" s="74">
        <f>SUM(F11:F14)</f>
        <v>0</v>
      </c>
    </row>
    <row r="11" spans="1:6" x14ac:dyDescent="0.15">
      <c r="A11" s="76"/>
      <c r="B11" s="77" t="s">
        <v>95</v>
      </c>
      <c r="C11" s="76" t="s">
        <v>3</v>
      </c>
      <c r="D11" s="76">
        <v>1</v>
      </c>
      <c r="E11" s="17"/>
      <c r="F11" s="76">
        <f>D11*E11</f>
        <v>0</v>
      </c>
    </row>
    <row r="12" spans="1:6" x14ac:dyDescent="0.15">
      <c r="A12" s="76"/>
      <c r="B12" s="77" t="s">
        <v>91</v>
      </c>
      <c r="C12" s="76" t="s">
        <v>3</v>
      </c>
      <c r="D12" s="76">
        <v>5</v>
      </c>
      <c r="E12" s="17"/>
      <c r="F12" s="76">
        <f t="shared" ref="F12:F14" si="0">D12*E12</f>
        <v>0</v>
      </c>
    </row>
    <row r="13" spans="1:6" x14ac:dyDescent="0.15">
      <c r="A13" s="78"/>
      <c r="B13" s="77" t="s">
        <v>69</v>
      </c>
      <c r="C13" s="76" t="s">
        <v>3</v>
      </c>
      <c r="D13" s="76">
        <v>1</v>
      </c>
      <c r="E13" s="17"/>
      <c r="F13" s="76">
        <f t="shared" si="0"/>
        <v>0</v>
      </c>
    </row>
    <row r="14" spans="1:6" x14ac:dyDescent="0.15">
      <c r="A14" s="78"/>
      <c r="B14" s="77" t="s">
        <v>68</v>
      </c>
      <c r="C14" s="76" t="s">
        <v>3</v>
      </c>
      <c r="D14" s="76">
        <v>5</v>
      </c>
      <c r="E14" s="17"/>
      <c r="F14" s="76">
        <f t="shared" si="0"/>
        <v>0</v>
      </c>
    </row>
    <row r="15" spans="1:6" x14ac:dyDescent="0.15">
      <c r="A15" s="79"/>
      <c r="B15" s="80" t="s">
        <v>63</v>
      </c>
      <c r="C15" s="79" t="s">
        <v>60</v>
      </c>
      <c r="D15" s="79"/>
      <c r="E15" s="79"/>
      <c r="F15" s="79">
        <f>SUM(F16:F18)</f>
        <v>0</v>
      </c>
    </row>
    <row r="16" spans="1:6" x14ac:dyDescent="0.15">
      <c r="A16" s="81"/>
      <c r="B16" s="82" t="s">
        <v>92</v>
      </c>
      <c r="C16" s="83" t="s">
        <v>3</v>
      </c>
      <c r="D16" s="83">
        <v>1</v>
      </c>
      <c r="E16" s="18"/>
      <c r="F16" s="83">
        <f>D16*E16</f>
        <v>0</v>
      </c>
    </row>
    <row r="17" spans="1:6" x14ac:dyDescent="0.15">
      <c r="A17" s="81"/>
      <c r="B17" s="82" t="s">
        <v>93</v>
      </c>
      <c r="C17" s="83" t="s">
        <v>3</v>
      </c>
      <c r="D17" s="83">
        <v>2</v>
      </c>
      <c r="E17" s="18"/>
      <c r="F17" s="83">
        <f>D17*E17</f>
        <v>0</v>
      </c>
    </row>
    <row r="18" spans="1:6" x14ac:dyDescent="0.15">
      <c r="A18" s="81"/>
      <c r="B18" s="82" t="s">
        <v>62</v>
      </c>
      <c r="C18" s="83" t="s">
        <v>3</v>
      </c>
      <c r="D18" s="83">
        <v>3</v>
      </c>
      <c r="E18" s="18"/>
      <c r="F18" s="83">
        <f>D18*E18</f>
        <v>0</v>
      </c>
    </row>
    <row r="19" spans="1:6" x14ac:dyDescent="0.15">
      <c r="A19" s="79"/>
      <c r="B19" s="84" t="s">
        <v>61</v>
      </c>
      <c r="C19" s="79" t="s">
        <v>60</v>
      </c>
      <c r="D19" s="79"/>
      <c r="E19" s="79"/>
      <c r="F19" s="79">
        <f>SUM(F20:F21)</f>
        <v>0</v>
      </c>
    </row>
    <row r="20" spans="1:6" x14ac:dyDescent="0.15">
      <c r="A20" s="81"/>
      <c r="B20" s="82" t="s">
        <v>94</v>
      </c>
      <c r="C20" s="83" t="s">
        <v>5</v>
      </c>
      <c r="D20" s="83">
        <v>250</v>
      </c>
      <c r="E20" s="18"/>
      <c r="F20" s="83">
        <f>D20*E20</f>
        <v>0</v>
      </c>
    </row>
    <row r="21" spans="1:6" x14ac:dyDescent="0.15">
      <c r="A21" s="78"/>
      <c r="B21" s="77" t="s">
        <v>59</v>
      </c>
      <c r="C21" s="76" t="s">
        <v>3</v>
      </c>
      <c r="D21" s="76">
        <v>4</v>
      </c>
      <c r="E21" s="17"/>
      <c r="F21" s="83">
        <f>D21*E21</f>
        <v>0</v>
      </c>
    </row>
    <row r="22" spans="1:6" x14ac:dyDescent="0.15">
      <c r="A22" s="79"/>
      <c r="B22" s="84" t="s">
        <v>58</v>
      </c>
      <c r="C22" s="79"/>
      <c r="D22" s="79"/>
      <c r="E22" s="79"/>
      <c r="F22" s="19"/>
    </row>
    <row r="23" spans="1:6" x14ac:dyDescent="0.15">
      <c r="A23" s="81"/>
      <c r="B23" s="85" t="s">
        <v>57</v>
      </c>
      <c r="C23" s="85"/>
      <c r="D23" s="85"/>
      <c r="E23" s="85"/>
      <c r="F23" s="81"/>
    </row>
    <row r="24" spans="1:6" x14ac:dyDescent="0.15">
      <c r="A24" s="86"/>
      <c r="B24" s="87"/>
      <c r="C24" s="87"/>
      <c r="D24" s="87"/>
      <c r="E24" s="87"/>
      <c r="F24" s="88"/>
    </row>
    <row r="25" spans="1:6" x14ac:dyDescent="0.15">
      <c r="A25" s="89"/>
      <c r="C25" s="90"/>
      <c r="D25" s="90"/>
      <c r="E25" s="90"/>
      <c r="F25" s="90"/>
    </row>
    <row r="26" spans="1:6" x14ac:dyDescent="0.15">
      <c r="A26" s="91"/>
      <c r="B26" s="92" t="s">
        <v>4</v>
      </c>
      <c r="C26" s="91"/>
      <c r="D26" s="91"/>
      <c r="E26" s="91"/>
      <c r="F26" s="93">
        <f>SUM(F9)</f>
        <v>0</v>
      </c>
    </row>
  </sheetData>
  <sheetProtection algorithmName="SHA-512" hashValue="16BVmTgq6pmFPFaY2dy71lbYAZR1Hd3YOUw/QPyk01Xbh8IjE+1LuINmCNMYp/yyRZQKkvvXLVY6JZ0bCIBnIg==" saltValue="Uj2jChQe2xjsxcB6fpSvBQ==" spinCount="100000" sheet="1" objects="1" scenarios="1" formatColumns="0" formatRows="0"/>
  <mergeCells count="4">
    <mergeCell ref="C4:F4"/>
    <mergeCell ref="C5:F5"/>
    <mergeCell ref="B23:E23"/>
    <mergeCell ref="B24:E24"/>
  </mergeCells>
  <pageMargins left="0.7" right="0.7" top="0.78740157499999996" bottom="0.78740157499999996" header="0.3" footer="0.3"/>
  <pageSetup paperSize="9" scale="83" fitToHeight="0"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E09C2-8A18-1446-A8B8-8C6B9F600A78}">
  <dimension ref="A1:F15"/>
  <sheetViews>
    <sheetView zoomScaleNormal="100" workbookViewId="0">
      <selection activeCell="D4" sqref="D4"/>
    </sheetView>
  </sheetViews>
  <sheetFormatPr baseColWidth="10" defaultColWidth="8.83203125" defaultRowHeight="14" x14ac:dyDescent="0.15"/>
  <cols>
    <col min="1" max="1" width="109.1640625" style="40" customWidth="1"/>
    <col min="2" max="2" width="5" style="61" customWidth="1"/>
    <col min="3" max="3" width="4.5" style="61" customWidth="1"/>
    <col min="4" max="5" width="14.5" style="62" customWidth="1"/>
    <col min="6" max="6" width="35.33203125" style="40" customWidth="1"/>
    <col min="7" max="16384" width="8.83203125" style="40"/>
  </cols>
  <sheetData>
    <row r="1" spans="1:6" ht="27" customHeight="1" x14ac:dyDescent="0.15">
      <c r="A1" s="38" t="s">
        <v>47</v>
      </c>
      <c r="B1" s="38"/>
      <c r="C1" s="38"/>
      <c r="D1" s="38"/>
      <c r="E1" s="38"/>
      <c r="F1" s="39"/>
    </row>
    <row r="2" spans="1:6" ht="24.75" customHeight="1" thickBot="1" x14ac:dyDescent="0.2">
      <c r="A2" s="38"/>
      <c r="B2" s="38"/>
      <c r="C2" s="38"/>
      <c r="D2" s="38"/>
      <c r="E2" s="38"/>
      <c r="F2" s="39"/>
    </row>
    <row r="3" spans="1:6" ht="41.5" customHeight="1" thickBot="1" x14ac:dyDescent="0.2">
      <c r="A3" s="41" t="s">
        <v>0</v>
      </c>
      <c r="B3" s="42" t="s">
        <v>31</v>
      </c>
      <c r="C3" s="43" t="s">
        <v>1</v>
      </c>
      <c r="D3" s="44" t="s">
        <v>2</v>
      </c>
      <c r="E3" s="44" t="s">
        <v>30</v>
      </c>
      <c r="F3" s="45" t="s">
        <v>29</v>
      </c>
    </row>
    <row r="4" spans="1:6" ht="227.25" customHeight="1" x14ac:dyDescent="0.15">
      <c r="A4" s="46" t="s">
        <v>46</v>
      </c>
      <c r="B4" s="47" t="s">
        <v>3</v>
      </c>
      <c r="C4" s="48">
        <v>1</v>
      </c>
      <c r="D4" s="21"/>
      <c r="E4" s="49">
        <f>C4*D4</f>
        <v>0</v>
      </c>
      <c r="F4" s="20"/>
    </row>
    <row r="5" spans="1:6" ht="59.25" customHeight="1" x14ac:dyDescent="0.15">
      <c r="A5" s="50" t="s">
        <v>27</v>
      </c>
      <c r="B5" s="51" t="s">
        <v>3</v>
      </c>
      <c r="C5" s="52">
        <v>1</v>
      </c>
      <c r="D5" s="21"/>
      <c r="E5" s="49">
        <f t="shared" ref="E5:E14" si="0">C5*D5</f>
        <v>0</v>
      </c>
      <c r="F5" s="16"/>
    </row>
    <row r="6" spans="1:6" ht="129.75" customHeight="1" x14ac:dyDescent="0.15">
      <c r="A6" s="50" t="s">
        <v>45</v>
      </c>
      <c r="B6" s="51" t="s">
        <v>3</v>
      </c>
      <c r="C6" s="52">
        <v>24</v>
      </c>
      <c r="D6" s="21"/>
      <c r="E6" s="49">
        <f t="shared" si="0"/>
        <v>0</v>
      </c>
      <c r="F6" s="16"/>
    </row>
    <row r="7" spans="1:6" ht="164.25" customHeight="1" x14ac:dyDescent="0.15">
      <c r="A7" s="50" t="s">
        <v>44</v>
      </c>
      <c r="B7" s="51" t="s">
        <v>3</v>
      </c>
      <c r="C7" s="52">
        <v>1</v>
      </c>
      <c r="D7" s="21"/>
      <c r="E7" s="49">
        <f t="shared" si="0"/>
        <v>0</v>
      </c>
      <c r="F7" s="16"/>
    </row>
    <row r="8" spans="1:6" ht="279" customHeight="1" x14ac:dyDescent="0.15">
      <c r="A8" s="95" t="s">
        <v>43</v>
      </c>
      <c r="B8" s="96" t="s">
        <v>3</v>
      </c>
      <c r="C8" s="97">
        <v>1</v>
      </c>
      <c r="D8" s="21"/>
      <c r="E8" s="49">
        <f t="shared" si="0"/>
        <v>0</v>
      </c>
      <c r="F8" s="56"/>
    </row>
    <row r="9" spans="1:6" ht="164.25" customHeight="1" x14ac:dyDescent="0.15">
      <c r="A9" s="50" t="s">
        <v>42</v>
      </c>
      <c r="B9" s="54" t="s">
        <v>3</v>
      </c>
      <c r="C9" s="52">
        <v>24</v>
      </c>
      <c r="D9" s="21"/>
      <c r="E9" s="49">
        <f t="shared" si="0"/>
        <v>0</v>
      </c>
      <c r="F9" s="56"/>
    </row>
    <row r="10" spans="1:6" ht="150" customHeight="1" x14ac:dyDescent="0.15">
      <c r="A10" s="53" t="s">
        <v>41</v>
      </c>
      <c r="B10" s="54" t="s">
        <v>3</v>
      </c>
      <c r="C10" s="52">
        <v>1</v>
      </c>
      <c r="D10" s="21"/>
      <c r="E10" s="49">
        <f t="shared" si="0"/>
        <v>0</v>
      </c>
      <c r="F10" s="56"/>
    </row>
    <row r="11" spans="1:6" ht="175.5" customHeight="1" x14ac:dyDescent="0.15">
      <c r="A11" s="50" t="s">
        <v>40</v>
      </c>
      <c r="B11" s="54" t="s">
        <v>3</v>
      </c>
      <c r="C11" s="52">
        <v>1</v>
      </c>
      <c r="D11" s="21"/>
      <c r="E11" s="49">
        <f t="shared" si="0"/>
        <v>0</v>
      </c>
      <c r="F11" s="56"/>
    </row>
    <row r="12" spans="1:6" ht="99.75" customHeight="1" x14ac:dyDescent="0.15">
      <c r="A12" s="53" t="s">
        <v>39</v>
      </c>
      <c r="B12" s="54" t="s">
        <v>3</v>
      </c>
      <c r="C12" s="52">
        <v>1</v>
      </c>
      <c r="D12" s="21"/>
      <c r="E12" s="49">
        <f t="shared" si="0"/>
        <v>0</v>
      </c>
      <c r="F12" s="56"/>
    </row>
    <row r="13" spans="1:6" ht="44.25" customHeight="1" x14ac:dyDescent="0.15">
      <c r="A13" s="53" t="s">
        <v>38</v>
      </c>
      <c r="B13" s="54" t="s">
        <v>3</v>
      </c>
      <c r="C13" s="52">
        <v>25</v>
      </c>
      <c r="D13" s="21"/>
      <c r="E13" s="49">
        <f t="shared" si="0"/>
        <v>0</v>
      </c>
      <c r="F13" s="56"/>
    </row>
    <row r="14" spans="1:6" ht="33.75" customHeight="1" x14ac:dyDescent="0.15">
      <c r="A14" s="94" t="s">
        <v>105</v>
      </c>
      <c r="B14" s="54" t="s">
        <v>3</v>
      </c>
      <c r="C14" s="52">
        <v>1</v>
      </c>
      <c r="D14" s="21"/>
      <c r="E14" s="49">
        <f t="shared" si="0"/>
        <v>0</v>
      </c>
      <c r="F14" s="56"/>
    </row>
    <row r="15" spans="1:6" ht="21.75" customHeight="1" thickBot="1" x14ac:dyDescent="0.2">
      <c r="A15" s="57" t="s">
        <v>25</v>
      </c>
      <c r="B15" s="58"/>
      <c r="C15" s="58"/>
      <c r="D15" s="59"/>
      <c r="E15" s="60">
        <f>SUM(E4:E14)</f>
        <v>0</v>
      </c>
    </row>
  </sheetData>
  <sheetProtection algorithmName="SHA-512" hashValue="1QypVlCf5NsCie91ygrD00YRtqUDcHP6OtSu3VBHnwReDL6uXWupDV+HyiPRtV6OzuMlmeuSkLVri10icsLJ6g==" saltValue="Fnvd4AiOHDt1fytznWyZdw=="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B0B90-F91B-D645-825D-76F9861CF641}">
  <sheetPr>
    <pageSetUpPr fitToPage="1"/>
  </sheetPr>
  <dimension ref="A2:F32"/>
  <sheetViews>
    <sheetView zoomScale="129" zoomScaleNormal="120" workbookViewId="0">
      <selection activeCell="B5" sqref="B5"/>
    </sheetView>
  </sheetViews>
  <sheetFormatPr baseColWidth="10" defaultColWidth="8.83203125" defaultRowHeight="14" x14ac:dyDescent="0.15"/>
  <cols>
    <col min="1" max="1" width="4.5" style="40" customWidth="1"/>
    <col min="2" max="2" width="51.83203125" style="40" customWidth="1"/>
    <col min="3" max="3" width="5.33203125" style="40" customWidth="1"/>
    <col min="4" max="4" width="5.83203125" style="40" customWidth="1"/>
    <col min="5" max="5" width="12.5" style="40" customWidth="1"/>
    <col min="6" max="6" width="13.6640625" style="40" customWidth="1"/>
    <col min="7" max="16384" width="8.83203125" style="40"/>
  </cols>
  <sheetData>
    <row r="2" spans="1:6" ht="16" x14ac:dyDescent="0.2">
      <c r="B2" s="63" t="s">
        <v>77</v>
      </c>
    </row>
    <row r="3" spans="1:6" ht="16" x14ac:dyDescent="0.2">
      <c r="B3" s="63"/>
    </row>
    <row r="4" spans="1:6" x14ac:dyDescent="0.15">
      <c r="C4" s="64" t="s">
        <v>76</v>
      </c>
      <c r="D4" s="65"/>
      <c r="E4" s="65"/>
      <c r="F4" s="65"/>
    </row>
    <row r="5" spans="1:6" x14ac:dyDescent="0.15">
      <c r="B5" s="40" t="s">
        <v>75</v>
      </c>
      <c r="C5" s="66"/>
      <c r="D5" s="67"/>
      <c r="E5" s="67"/>
      <c r="F5" s="67"/>
    </row>
    <row r="6" spans="1:6" x14ac:dyDescent="0.15">
      <c r="C6" s="68"/>
      <c r="D6" s="68"/>
      <c r="E6" s="68"/>
      <c r="F6" s="68"/>
    </row>
    <row r="8" spans="1:6" ht="29" customHeight="1" x14ac:dyDescent="0.15">
      <c r="A8" s="69" t="s">
        <v>74</v>
      </c>
      <c r="C8" s="69" t="s">
        <v>73</v>
      </c>
      <c r="D8" s="69" t="s">
        <v>6</v>
      </c>
      <c r="E8" s="70" t="s">
        <v>99</v>
      </c>
      <c r="F8" s="70" t="s">
        <v>100</v>
      </c>
    </row>
    <row r="9" spans="1:6" x14ac:dyDescent="0.15">
      <c r="A9" s="71"/>
      <c r="B9" s="72" t="s">
        <v>72</v>
      </c>
      <c r="C9" s="71"/>
      <c r="D9" s="71"/>
      <c r="E9" s="71"/>
      <c r="F9" s="73">
        <f>SUM(F10,F22,F25,F28)</f>
        <v>0</v>
      </c>
    </row>
    <row r="10" spans="1:6" x14ac:dyDescent="0.15">
      <c r="A10" s="74"/>
      <c r="B10" s="75" t="s">
        <v>71</v>
      </c>
      <c r="C10" s="74" t="s">
        <v>60</v>
      </c>
      <c r="D10" s="74"/>
      <c r="E10" s="74"/>
      <c r="F10" s="74">
        <f>SUM(F11:F21)</f>
        <v>0</v>
      </c>
    </row>
    <row r="11" spans="1:6" x14ac:dyDescent="0.15">
      <c r="A11" s="78"/>
      <c r="B11" s="77" t="s">
        <v>96</v>
      </c>
      <c r="C11" s="76" t="s">
        <v>3</v>
      </c>
      <c r="D11" s="76">
        <v>1</v>
      </c>
      <c r="E11" s="17"/>
      <c r="F11" s="76">
        <f>D11*E11</f>
        <v>0</v>
      </c>
    </row>
    <row r="12" spans="1:6" ht="36" x14ac:dyDescent="0.15">
      <c r="A12" s="78"/>
      <c r="B12" s="98" t="s">
        <v>97</v>
      </c>
      <c r="C12" s="76" t="s">
        <v>3</v>
      </c>
      <c r="D12" s="76">
        <v>1</v>
      </c>
      <c r="E12" s="17"/>
      <c r="F12" s="76">
        <f t="shared" ref="F12:F21" si="0">D12*E12</f>
        <v>0</v>
      </c>
    </row>
    <row r="13" spans="1:6" x14ac:dyDescent="0.15">
      <c r="A13" s="76"/>
      <c r="B13" s="77" t="s">
        <v>70</v>
      </c>
      <c r="C13" s="76" t="s">
        <v>3</v>
      </c>
      <c r="D13" s="76">
        <v>1</v>
      </c>
      <c r="E13" s="17"/>
      <c r="F13" s="76">
        <f t="shared" si="0"/>
        <v>0</v>
      </c>
    </row>
    <row r="14" spans="1:6" x14ac:dyDescent="0.15">
      <c r="A14" s="76"/>
      <c r="B14" s="77" t="s">
        <v>95</v>
      </c>
      <c r="C14" s="76" t="s">
        <v>3</v>
      </c>
      <c r="D14" s="76">
        <v>2</v>
      </c>
      <c r="E14" s="17"/>
      <c r="F14" s="76">
        <f t="shared" si="0"/>
        <v>0</v>
      </c>
    </row>
    <row r="15" spans="1:6" x14ac:dyDescent="0.15">
      <c r="A15" s="76"/>
      <c r="B15" s="77" t="s">
        <v>91</v>
      </c>
      <c r="C15" s="76" t="s">
        <v>3</v>
      </c>
      <c r="D15" s="76">
        <v>28</v>
      </c>
      <c r="E15" s="17"/>
      <c r="F15" s="76">
        <f t="shared" si="0"/>
        <v>0</v>
      </c>
    </row>
    <row r="16" spans="1:6" x14ac:dyDescent="0.15">
      <c r="A16" s="78"/>
      <c r="B16" s="77" t="s">
        <v>69</v>
      </c>
      <c r="C16" s="76" t="s">
        <v>3</v>
      </c>
      <c r="D16" s="76">
        <v>2</v>
      </c>
      <c r="E16" s="17"/>
      <c r="F16" s="76">
        <f t="shared" si="0"/>
        <v>0</v>
      </c>
    </row>
    <row r="17" spans="1:6" x14ac:dyDescent="0.15">
      <c r="A17" s="78"/>
      <c r="B17" s="77" t="s">
        <v>68</v>
      </c>
      <c r="C17" s="76" t="s">
        <v>3</v>
      </c>
      <c r="D17" s="76">
        <v>28</v>
      </c>
      <c r="E17" s="17"/>
      <c r="F17" s="76">
        <f t="shared" si="0"/>
        <v>0</v>
      </c>
    </row>
    <row r="18" spans="1:6" x14ac:dyDescent="0.15">
      <c r="A18" s="78"/>
      <c r="B18" s="77" t="s">
        <v>67</v>
      </c>
      <c r="C18" s="76" t="s">
        <v>3</v>
      </c>
      <c r="D18" s="76">
        <v>1</v>
      </c>
      <c r="E18" s="17"/>
      <c r="F18" s="76">
        <f t="shared" si="0"/>
        <v>0</v>
      </c>
    </row>
    <row r="19" spans="1:6" x14ac:dyDescent="0.15">
      <c r="A19" s="78"/>
      <c r="B19" s="77" t="s">
        <v>66</v>
      </c>
      <c r="C19" s="76" t="s">
        <v>3</v>
      </c>
      <c r="D19" s="76">
        <v>1</v>
      </c>
      <c r="E19" s="17"/>
      <c r="F19" s="76">
        <f t="shared" si="0"/>
        <v>0</v>
      </c>
    </row>
    <row r="20" spans="1:6" x14ac:dyDescent="0.15">
      <c r="A20" s="78"/>
      <c r="B20" s="77" t="s">
        <v>65</v>
      </c>
      <c r="C20" s="76" t="s">
        <v>3</v>
      </c>
      <c r="D20" s="76">
        <v>1</v>
      </c>
      <c r="E20" s="17"/>
      <c r="F20" s="76">
        <f t="shared" si="0"/>
        <v>0</v>
      </c>
    </row>
    <row r="21" spans="1:6" x14ac:dyDescent="0.15">
      <c r="A21" s="78"/>
      <c r="B21" s="77" t="s">
        <v>64</v>
      </c>
      <c r="C21" s="76" t="s">
        <v>3</v>
      </c>
      <c r="D21" s="76">
        <v>4</v>
      </c>
      <c r="E21" s="17"/>
      <c r="F21" s="76">
        <f t="shared" si="0"/>
        <v>0</v>
      </c>
    </row>
    <row r="22" spans="1:6" x14ac:dyDescent="0.15">
      <c r="A22" s="79"/>
      <c r="B22" s="80" t="s">
        <v>63</v>
      </c>
      <c r="C22" s="79" t="s">
        <v>60</v>
      </c>
      <c r="D22" s="79"/>
      <c r="E22" s="79"/>
      <c r="F22" s="79">
        <f>SUM(F23:F24)</f>
        <v>0</v>
      </c>
    </row>
    <row r="23" spans="1:6" x14ac:dyDescent="0.15">
      <c r="A23" s="81"/>
      <c r="B23" s="82" t="s">
        <v>98</v>
      </c>
      <c r="C23" s="83" t="s">
        <v>3</v>
      </c>
      <c r="D23" s="83">
        <v>14</v>
      </c>
      <c r="E23" s="18"/>
      <c r="F23" s="83">
        <f>D23*E23</f>
        <v>0</v>
      </c>
    </row>
    <row r="24" spans="1:6" x14ac:dyDescent="0.15">
      <c r="A24" s="81"/>
      <c r="B24" s="82" t="s">
        <v>62</v>
      </c>
      <c r="C24" s="83" t="s">
        <v>3</v>
      </c>
      <c r="D24" s="83">
        <v>14</v>
      </c>
      <c r="E24" s="18"/>
      <c r="F24" s="83">
        <f>D24*E24</f>
        <v>0</v>
      </c>
    </row>
    <row r="25" spans="1:6" x14ac:dyDescent="0.15">
      <c r="A25" s="79"/>
      <c r="B25" s="84" t="s">
        <v>61</v>
      </c>
      <c r="C25" s="79" t="s">
        <v>60</v>
      </c>
      <c r="D25" s="79"/>
      <c r="E25" s="79"/>
      <c r="F25" s="79">
        <f>SUM(F26:F27)</f>
        <v>0</v>
      </c>
    </row>
    <row r="26" spans="1:6" x14ac:dyDescent="0.15">
      <c r="A26" s="81"/>
      <c r="B26" s="82" t="s">
        <v>94</v>
      </c>
      <c r="C26" s="83" t="s">
        <v>5</v>
      </c>
      <c r="D26" s="83">
        <v>500</v>
      </c>
      <c r="E26" s="18"/>
      <c r="F26" s="83">
        <f>D26*E26</f>
        <v>0</v>
      </c>
    </row>
    <row r="27" spans="1:6" x14ac:dyDescent="0.15">
      <c r="A27" s="78"/>
      <c r="B27" s="77" t="s">
        <v>59</v>
      </c>
      <c r="C27" s="76" t="s">
        <v>3</v>
      </c>
      <c r="D27" s="76">
        <v>28</v>
      </c>
      <c r="E27" s="17"/>
      <c r="F27" s="83">
        <f>D27*E27</f>
        <v>0</v>
      </c>
    </row>
    <row r="28" spans="1:6" x14ac:dyDescent="0.15">
      <c r="A28" s="79"/>
      <c r="B28" s="84" t="s">
        <v>58</v>
      </c>
      <c r="C28" s="79"/>
      <c r="D28" s="79"/>
      <c r="E28" s="79"/>
      <c r="F28" s="19"/>
    </row>
    <row r="29" spans="1:6" x14ac:dyDescent="0.15">
      <c r="A29" s="81"/>
      <c r="B29" s="85" t="s">
        <v>57</v>
      </c>
      <c r="C29" s="85"/>
      <c r="D29" s="85"/>
      <c r="E29" s="85"/>
      <c r="F29" s="81"/>
    </row>
    <row r="30" spans="1:6" x14ac:dyDescent="0.15">
      <c r="A30" s="86"/>
      <c r="B30" s="87"/>
      <c r="C30" s="87"/>
      <c r="D30" s="87"/>
      <c r="E30" s="87"/>
      <c r="F30" s="88"/>
    </row>
    <row r="31" spans="1:6" x14ac:dyDescent="0.15">
      <c r="A31" s="89"/>
      <c r="C31" s="90"/>
      <c r="D31" s="90"/>
      <c r="E31" s="90"/>
      <c r="F31" s="90"/>
    </row>
    <row r="32" spans="1:6" x14ac:dyDescent="0.15">
      <c r="A32" s="91"/>
      <c r="B32" s="92" t="s">
        <v>4</v>
      </c>
      <c r="C32" s="91"/>
      <c r="D32" s="91"/>
      <c r="E32" s="91"/>
      <c r="F32" s="93">
        <f>SUM(F9)</f>
        <v>0</v>
      </c>
    </row>
  </sheetData>
  <sheetProtection algorithmName="SHA-512" hashValue="27wR6vm+WNd/l6ErQVyzzDogyjfWJG7eH5pefRig6aGiCSwkWPCVNqM8iuZ7lxHX3qOgedeJYPBRru9b2GlBmg==" saltValue="jlEkAhhe7m84b/Xt55lUCA==" spinCount="100000" sheet="1" objects="1" scenarios="1" formatColumns="0" formatRows="0"/>
  <mergeCells count="4">
    <mergeCell ref="B30:E30"/>
    <mergeCell ref="C4:F4"/>
    <mergeCell ref="C5:F5"/>
    <mergeCell ref="B29:E29"/>
  </mergeCells>
  <pageMargins left="0.7" right="0.7" top="0.78740157499999996" bottom="0.78740157499999996" header="0.3" footer="0.3"/>
  <pageSetup paperSize="9" scale="83"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Listy</vt:lpstr>
      </vt:variant>
      <vt:variant>
        <vt:i4>13</vt:i4>
      </vt:variant>
    </vt:vector>
  </HeadingPairs>
  <TitlesOfParts>
    <vt:vector size="13" baseType="lpstr">
      <vt:lpstr>REKAPITULACE</vt:lpstr>
      <vt:lpstr>JU_68</vt:lpstr>
      <vt:lpstr>JU_68_infrastruktura</vt:lpstr>
      <vt:lpstr>PU_9293</vt:lpstr>
      <vt:lpstr>PU_9293_infrastruktura</vt:lpstr>
      <vt:lpstr>MU_26</vt:lpstr>
      <vt:lpstr>MU_26_infrastruktura</vt:lpstr>
      <vt:lpstr>MU_90</vt:lpstr>
      <vt:lpstr>MU_90_infrastruktura</vt:lpstr>
      <vt:lpstr>JU_18c</vt:lpstr>
      <vt:lpstr>MU_18c_infrastruktura</vt:lpstr>
      <vt:lpstr>MU_106b</vt:lpstr>
      <vt:lpstr>MU_106b_infrastruktura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jiri kovacik</cp:lastModifiedBy>
  <dcterms:created xsi:type="dcterms:W3CDTF">2018-04-10T08:25:02Z</dcterms:created>
  <dcterms:modified xsi:type="dcterms:W3CDTF">2024-02-15T17:08:08Z</dcterms:modified>
</cp:coreProperties>
</file>