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L:\01_VZ\01_Administrace\06_2024\627_TENDER_Cesky_Tesin_PD_MS_Zukov\03_Otevirani_hodnoceni_posouzeni\03_Hodnoceni_posouzeni\Komise_k_podpisu\"/>
    </mc:Choice>
  </mc:AlternateContent>
  <xr:revisionPtr revIDLastSave="0" documentId="13_ncr:1_{28E9614F-77E6-46FD-81F2-486BEBC2FBE3}" xr6:coauthVersionLast="47" xr6:coauthVersionMax="47" xr10:uidLastSave="{00000000-0000-0000-0000-000000000000}"/>
  <bookViews>
    <workbookView xWindow="-108" yWindow="-108" windowWidth="23256" windowHeight="12456" activeTab="1" xr2:uid="{00000000-000D-0000-FFFF-FFFF00000000}"/>
  </bookViews>
  <sheets>
    <sheet name="Celkové hodnocení + bodování" sheetId="1" r:id="rId1"/>
    <sheet name="Zkušenosti v rámci 2. kritéria" sheetId="2" r:id="rId2"/>
  </sheets>
  <definedNames>
    <definedName name="_xlnm._FilterDatabase" localSheetId="0" hidden="1">'Celkové hodnocení + bodování'!$A$18:$C$22</definedName>
    <definedName name="_xlnm.Print_Area" localSheetId="0">'Celkové hodnocení + bodování'!$A$1:$D$22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1" i="1" l="1"/>
  <c r="C20" i="1"/>
  <c r="C19" i="1"/>
  <c r="D7" i="1"/>
  <c r="D6" i="1"/>
  <c r="C9" i="1"/>
  <c r="D5" i="1" s="1"/>
  <c r="C16" i="1"/>
  <c r="D15" i="1"/>
  <c r="C22" i="1" s="1"/>
  <c r="D14" i="1"/>
  <c r="D13" i="1"/>
  <c r="D12" i="1"/>
  <c r="D8" i="1" l="1"/>
  <c r="D19" i="1"/>
  <c r="D22" i="1"/>
  <c r="D21" i="1"/>
  <c r="D20" i="1" l="1"/>
</calcChain>
</file>

<file path=xl/sharedStrings.xml><?xml version="1.0" encoding="utf-8"?>
<sst xmlns="http://schemas.openxmlformats.org/spreadsheetml/2006/main" count="102" uniqueCount="82">
  <si>
    <t>CELKEM BODŮ</t>
  </si>
  <si>
    <t xml:space="preserve">POŘADÍ </t>
  </si>
  <si>
    <t>Příloha zprávy o hodnocení nabídek</t>
  </si>
  <si>
    <t>Shrnutí způsobu hodnocení dle zadávací dokumentace:</t>
  </si>
  <si>
    <t>Zkušenost č.</t>
  </si>
  <si>
    <t>Nabídka č.</t>
  </si>
  <si>
    <t>Účastník</t>
  </si>
  <si>
    <t>Osoba jmenovaná na hodnocenou pozici</t>
  </si>
  <si>
    <t>Zkušenost č. 1</t>
  </si>
  <si>
    <t>Zkušenost č. 2</t>
  </si>
  <si>
    <t>Zkušenost č. 3</t>
  </si>
  <si>
    <t>Zkušenost č. 4</t>
  </si>
  <si>
    <t>Zkušenost č. 5</t>
  </si>
  <si>
    <t>Zkušenost č. 6</t>
  </si>
  <si>
    <t>Zkušenost č. 7</t>
  </si>
  <si>
    <t>Zkušenost č. 8</t>
  </si>
  <si>
    <t>Zkušenost č. 9</t>
  </si>
  <si>
    <t>Zkušenost č. 10</t>
  </si>
  <si>
    <t>Počet uznatelných zkušeností pro účely hodnocení</t>
  </si>
  <si>
    <t>Poznámky ke zkušenostem (referečním zakázkám) pro účely hodnocení:</t>
  </si>
  <si>
    <t>Nabídka č. 1</t>
  </si>
  <si>
    <t>Nabídka č. 2</t>
  </si>
  <si>
    <t>Nabídka č. 3</t>
  </si>
  <si>
    <t>Nabídka č. 4</t>
  </si>
  <si>
    <t>1. kritérium hodnocení: Nabídková cena</t>
  </si>
  <si>
    <t>Cena bez DPH</t>
  </si>
  <si>
    <t>Počet bodů</t>
  </si>
  <si>
    <t>Celkový součet bodů</t>
  </si>
  <si>
    <t>Počet zakázek</t>
  </si>
  <si>
    <t>KANIA a.s.</t>
  </si>
  <si>
    <t>LAPLAN a.s.</t>
  </si>
  <si>
    <t>2. kritérium hodnocení: Kvalita – zkušenosti osoby na pozici Vedoucí projektant</t>
  </si>
  <si>
    <t>Ing. Ondřej Fabián</t>
  </si>
  <si>
    <t>Ing. Filip Vacek</t>
  </si>
  <si>
    <t>Nejnižší nabídková cena pro účely výpočtu:</t>
  </si>
  <si>
    <t>MR Design CZ, s.r.o.</t>
  </si>
  <si>
    <t>ASA expert a.s.</t>
  </si>
  <si>
    <t>Roman Diehel</t>
  </si>
  <si>
    <t>Bytový dům k Archivu 2 – Nový Jičín 32 - byt jednotek, k Archivu 2 – Nový Jičín, Město Nový Jičín, Dokumentace pro územní rozhodnutí, stavební povolení a., JUDr. Václav Dobrozemský Místostarosta, realizační hodnota: 56 mil Kč, Cena projektové dokumentace: 1 350 000,-Kč, 2019-2020.</t>
  </si>
  <si>
    <t>Název: Rekonstrukce a dostavba objektu Na Bojišti 1 v Praze 2 pro Simulační centrum Všeobecné fakultní nemocnice v Praze (SC VFN) – projektová dokumentace - kulturní památka,
Objednatel: Všeobecná fakultní nemocnice v Praze, U Nemocnice 499/2, Praha 2 128 08,
Kont. osoba objednatele: tel.: 725 896 355, e-mail.: jiri.parkan@vfn.cz , Ing. Jiří Parkan
Popis plnění: DSP, DPS, IČ, Zpracováno včetně výkazu výměr a rozpočtu pro veřejnou zakázku, budova dle vyhlášky 398/2009 Sb.,
Cena: 230.000.000,- Kč bez DPH,
Doba realizace: 06/2016 – 08/2018,
Místo realizace: Praha.</t>
  </si>
  <si>
    <t>Název: Stavební úpravy č.p. 511 pro laboratoře a onkologii Oblastní nemocnice Jičín a.s.,
Objednatel: Královehradecký kraj, Pivovarské náměstí 1245, 500 03 Hradec Králové Kont. osoba objednatele: Jitka Brádlová, Tel.: 736 521 865, E-mail: jbradlova@kr-kralovehradecky.cz
Popis plnění: DUR, DBP, DSP, DPS, IČ, AD, Zpracováno včetně výkazu výměr a rozpočtu pro veřejnou zakázku, budova dle vyhlášky 398/2009 Sb.,
Cena: 530.000.000,- Kč bez DPH,
Doba realizace: 07/2015 – 02/2024,
Místo realizace: Jičín.</t>
  </si>
  <si>
    <t>Název: Centrum chirurgických oborů a operačních sálů MNO,
Objednatel: Městská nemocnice Ostrava, Nemocniční 20, 728 80 Ostrava,
Kont. osoba objednatele: Tel.: 596 193 251, e-mail.: radovan.cyron@mnof.cz, Radovan Cyroň,
Popis plnění: DUR, DSP, DPS, IČ, Zpracováno včetně výkazu výměr a rozpočtu pro veřejnou zakázku, budova dle vyhlášky 398/2009 Sb.
Cena: 570.000.000,- Kč bez DPH,
Doba realizace: 04/2012-06/2014,
Místo realizace: Ostrava.</t>
  </si>
  <si>
    <t>Název: PN Bohnice – výstavba nového pavilonu urgentního příjmu a zvýšené psychiatrické péče, - památkově chráněný areál,
Objednatel: Psychiatrická nemocnice Bohnice, Ústavní 91/7, 181 02, Praha 8-Bohnice,
Kont. osoba objednatele: Ing. Jaroslav Novák, Jaroslav.Novak@bohnice.cz, tel.: 604 602 626,
Popis plnění: DUR, DSP, DPS, IČ, AD, Zpracováno včetně výkazu výměr a rozpočtu pro veřejnou zakázku, budova dle vyhlášky 398/2009 Sb.,
Cena: 231.000.000,- Kč bez DPH,
Doba realizace: 05/2017-01/2022, Místo realizace: Praha.</t>
  </si>
  <si>
    <t>Název: Rekonstrukce budovy A – etapa II.,
Objednatel: Ústav hematologie a krevní transfuze, U Nemocnice 1 Praha 2,
Kont. osoba objednatele: Roman Schlaichert, vedoucí oddělení investic, tel.: +420 221 977 605, email: Roman.Schlaichert@uhkt.cz
Popis plnění: DSP, DPS, IČ, Zpracováno včetně výkazu výměr a rozpočtu pro veřejnou zakázku, budova dle vyhlášky 398/2009 Sb.,
Cena: 115.000.000,- Kč bez DPH,
Doba realizace: 04/2019-03/2023,
Místo realizace: Praha.</t>
  </si>
  <si>
    <t>Název: Nemocnice TGM Hodonín – výstavba pavilonu urgentního příjmu (UP) a
pavilonu zobrazovacích metod (ZM), Objednatel: Nemocnice TGM Hodonín, p.o., Purkyňova 2731/11, 695 01 Hodonín, IČ: 00226637
Kont. osoba objednatele: Ing. Jaroslav Malát, malat.jaroslav@nemho.cz,
Popis plnění: DSP, DPS, IČ, AD, Zpracováno včetně výkazu výměr a rozpočtu pro veřejnou zakázku, budova dle vyhlášky 398/2009 Sb.,
Cena: 160.000.000,- Kč bez DPH,
Doba realizace: 05/2022-01/2023,
Místo realizace: Hodonín.</t>
  </si>
  <si>
    <t>Název: ŠUMPERK – VNITŘNÍ REKONSTRUKCE OBJEKTU NA ULICI NEMOCNIČNÍ 1788/53a,
Objednatel: TRANSFÚZNÍ SLUŽBA a.s., B. NĚMCOVÉ 1006/22, 787 01 ŠUMPERK, IČ: 26797917
Kont. osoba objednatele: Ing. Václav Kokeš, vaclav.kokes@tsl.agel.cz, mobil: +420 724 095 790,
Popis plnění: Budovy zdravotnických středisek, poliklinik a odborných zdravotnických zařízení, DUR, DSP, IČ, DPS, AD, Zpracováno včetně výkazu výměr a rozpočtu pro veřejnou zakázku, budova dle vyhlášky 398/2009 Sb.,
Cena: 69.800.000,- Kč bez DPH,
Doba realizace: 01/04/2021 – 03/01/2022,
Místo realizace: Šumperk.</t>
  </si>
  <si>
    <t>Název: Stavební úpravy objektu č.p. 2626/33, ulice Pavlovova, Ostrava,
Objednatel: NIP Reality Investment s.r.o., Prusíkova 2577/16, 155 00, Praha 5, IČ: 06162681,
Kont. osoba objednatele: Pavel Ondráček, tel.: 734 643 327, Popis plnění: Projekt rekonstrukce objektu pro poskytnutí dlouhodobé intenzivní ošetřovatelské péče (DIOP) Rozsah: DSP, DPS, IČ, AD, Zpracováno včetně výkazu výměr a rozpočtu, budova dle vyhlášky 398/2009 Sb.,
Cena: 71.000.000,- Kč bez DPH,
Doba realizace: 06/2018-09/2019,
Místo realizace: Ostrava.</t>
  </si>
  <si>
    <t>Název: Zelená Horka
Objednatel: Agel SK a.s. Palisády 56, 811 06 Bratislava,
Kont. osoba objednatele: Ing. Josef Hlavsa, Tel.: 731 363 680, email: josef.hlavsa@agel.cz,
Popis plnění: Rekonstrukce vícepodlažního objektu pro potřeby poskytování lékařské péče, ambulance, magnetická rezonance, rentgen,
Rozsah: DUR, DSP, DPS, IČ, Zpracováno včetně výkazu výměr a rozpočtu, budova dle vyhlášky 398/2009 Sb.,
Cena: 250.000.000,- Kč bez DPH,
Doba realizace: 10/2019-01/2022,
Místo realizace: Bratislava.</t>
  </si>
  <si>
    <t>Polyfunkční domy Cejl - Körnerova Nový polyfunkční dům bude poskytovat bydlení ve více jak 490 bytových jednotkách. Komplex bude doplněn o prostory pro komerci a nákupnícentrum. Návrhu odpovídá i dimenzované podzemní parkoviště pro více jak 420 vozidel. Celý areál bude doplněný společnými prostorami pro relaxaci s krytím posezením a společenskou klubovnou. Součástí projektu je i kompletní napojení areálu na všechny sítě technické a dopravní infrastruktury. Objadnatel: P.A.M-Z., a.s., Cejl 504/38, 602 00 Brno, IČO: 28261097, Kontaktní osoba: Zuzana Baštová, e-mail: sekretariat@pamz.cz, tel.: +420601500758, Investiční náklady. 1,5 mld. bez DPH, Pracovní pozice: hlavní inženýr projektu, Fáze PD: studie, DUR, DSP, DPS.</t>
  </si>
  <si>
    <t>Střední škola chovu koní a jezdectví Kladruby nad Labem. Výstavba jízdárny pro potřeby školy (nová stavba, stavba hlavní) úpravy a rozčíření zpevněných ploch v areálu, přeložka kanalizačního řádu, sjezd z místní komunikace, úprava vnitroareálových rizvodů elektro, kanalizace a vody, deť ová kanalizace a však, požární nádrž, úprava osvětlení areálu, přeložka sdělovacího kabelu. Objadnatel: Pardubický kraj, Komenského nám. 125, 532 11 Pardubice, Kontaktní osoba: Ing. Jiří Kunt, PhD., tel.: 466026434, e-mail: jiri.kunt@pardubickykraj.cz, Investiční náklady: 73 mil. Kč bez DPH, Fáze PD: studie, DUR, DSP, DPS.</t>
  </si>
  <si>
    <t>Stavební úpravy budovy L pro zřízení CDZ. Předmětem zakázky byla projektová dokumentace - nové dispoziční řešení 1.NP, včetně rozvodů elektro. Slaboproudu, EPS, zdravotnických a dalších potřebných úprav pro provoz centra duševního zdraví, vybudování parkovacích míst, oplocení a úpravy přilehlého pozemku. Objednatel: Nemocnice ve Frýdku-Místku, příspěvková organizace, IČ: 00534188, El. Krásnohorské 321, Frýdek, 738 01, Kontaktní osoba: Bc. Martina Běhunčíková, tel.: +420604227083, e-mail: behuncikova@nemfm.cz, Investiční náklady: 26 mil. Kč bez DPH, Fáze PD: DSP, DPS.</t>
  </si>
  <si>
    <t>Pavilon P - lékárna. Rekonstrukce a přístavba objektu Oblastní nemocnice Kolín - přístavba, stavební úpravy a změna užívání stávajícího objektu v areálu nemocnice. Jedná se o pavilon P, který sloužil jako patologie. Nově bude sloužit provozu lékárny s příslušnými hygienickými, administrativními a pomocnými prostory. Součástí stavby byl i návrh vnitřního vybavení, vnitřních rozvodů (ZTI, ÚT, silno/slabo, potrubní pošta), vnějších zpevněných ploch a komunikací + laboratoře. Objednatel: Oblasní nemocnice Kolín a.s., nemocnice Středočeského kraje, Žižkova 146, 280 02 Kolín, IČO: 272 56 391, Kontaktní osoba: Zdeněk Lambert, tel.: +420602492323, e-mail: zdenek.lambert@nemocnicekolin.cz, Stupně PD: DUR, DSP, DPS, Investiční náklady: 45 mil. Kč bez DPH.</t>
  </si>
  <si>
    <t>PřF MU vybudování půdních vestaveb pavilónů 02, 03 a 05. Vybudování pudních vestaveb pavilonů 02, 03 a 05 - adaptace s nástavbou 3 budov v rámci přírodovědecké fakulty Masarykovy univerzity v Brně. V rámci adaptace odstraněn kompletně krov, provedená úprava stropní kondtrukce a opět provedena nová střecha s podkrovními kancelářskými prostory. Návrh obsahoval i podrobné řešení interiérů. Objednatel: Masarykova univerzita, Žerotínovo nám. 617/9, 601 17, Brno, IČO: 00216224, Kontaktní osoba: Ing. Jan Brychta, tel.: +420549491025, brychta@rect.muni.cz, Realizace: 05/2018 - 09/2018, Stupně PD: DUR, DSP, DPS, Investiční náklady:           60 mil. Kč.</t>
  </si>
  <si>
    <t>Ing. Pavel Srkal</t>
  </si>
  <si>
    <t>Název: Stavební úpravy víceúčelového objektu č.p. 863, Polanka nad Odrou, Objednatel: Statutární město Ostrava, Městský obvod Polanka nad Odrou, 1. května 1/2a, 725 25 Ostrava Polanka nad Odrou, Kont. osoba objednatele: Roman Mihula, vedoucí odboru hospodářské správy a veřejných zakázek, tel.: 725 528 511, mihula@polanka.ostrava.cz;
Popis plnění: DURSP, IČ, DPS - stavební úpravy na stávajícím objektu, částečnou demolici původního objektu a novou přistavbu, které budou prováděny na samostatně stojícím multifunkčním domě.
Cena: 124 341 135,97 Kč bez DPH
Doba realizace: 04/2022-03/2023
Misto realizace: 1. května 863/82, 725 25 Ostrava-Polanka nad Odrou</t>
  </si>
  <si>
    <t>Název: Navýšení kapacity a rekonstrukce MŠ v Ženklavě
Objednatel: Obec Ženklava, Ženklava 243, 742 67 Ženklava
Kont, osoba objednateleBc. Vojtěch Rýdel, starosta obce, 602 521 518, starosta@zenklava.cz
Popis plnění: DURSP, IČ, DPS-kompletní rekonstrukce stávající mateřské školy včetně navýšení kapacity, nově provedeno venkovní únikové ocelové schodiště, zateplení fasády
Cena: 21 577 382,18 Kč bez DPH
Místo realizace: Ženklava 197, 742 67 Ženklava</t>
  </si>
  <si>
    <t>Název: Rekonstrukce objektu č. p. 24 na sociální bydlení, Žulová
Objednatel: Město Žulová, Hlavní 36, 790 65 Žulová
Kont. osoba objednatele: Radek Trsťan, starosta, 725 131 355, starosta@mestozulova.cz
Popis plnění: stavební úpravy celého objektu vedoucí k vytvoření sociálního bydlení, včetně zpřístupnění imobilních osob a úsporám energie na stávajícím objektu
Cena: 22 566 808,29 Kč bez DPH
Doba realizace: 8/2019-10/2019
Místo realizace. Mariánské náměstí 24, 790 65 Žulová</t>
  </si>
  <si>
    <t>Název: Snížení energetické náročnosti budov státní správy - Krajský soud v Ostravě
Objednatel: Energy Benefit Centre a s.,
Poděbradova 285/109, 612 00 Brno - Ponava
Kont. osoba objednatele: Pavel Gřeš, ředitel pobočky Ostrava, tel.: 733 785 331, pavel.gres@energy-benefit.cz
Popis plnění: IČ, DPS - výměna výplní otvorů, zateplení obvodového pláště kontaktnim zateplovacím systémem, výměna některých střešních plášťů, instalace FVE systému,
vzduchotechnických a klimatizačních jednotek, exteriérových žaluzií a potřebné elektroinstalace pro napojení těchto zařízení a další přidružené stavební práce.
Cena: 53 852 906,70 Kč bez DPH
Doba realizace: 03/2022-10/2022
Misto realizace: Krajský soud v Ostravě, Havlíčkovo nábřeží 1835/34, 702 00, Moravská Ostrava</t>
  </si>
  <si>
    <t>Název: Snižování spotřeby energie ZŠ Moravská - PD a AD
Objednatel: Statutární město Havířov, Svornosti 86/2, 736 01 Havířov, Město
Kont. osoba objednatele: Ing. Jiří Vinklárek, referent oddělení investic OUR, 603 183 459, vinklarek.jiri@havirov-city.cz
Popis plnění: DSP, IC, DPS - stavební úpravy stávajícího objektu tvořeného 5 pavilony- zateplení fasády a střešních konstrukcí s výjimkou střechy nad tělocvičnou, výměna výplně otvorů v obvodovém plášti, oprava přilehlých 2 teras, nové vzduchotechnické rekuperační jednotky do tříd, kuchyně a tělocvičen; nové vyregulování otopné soustavy
Cena: 67 617 837,67 Kč bez DPH
Doba realizace: 07/2018-03/2022
Místo realizace: Moravská 497/29, Havířov - Sumbark</t>
  </si>
  <si>
    <t xml:space="preserve">Název: OSSZ Zlín - Snížení energetické náročnosti budovy - projektová dokumentace
Objednatel: Česká správa sociálního zabezpečení, Křížová 25, 225 08 Praha 5
Kont. osoba objednatele: Simona Střílková, vedoucí oddělení vnitřní správy, 724 113 523, simona.strilkova@cssz.cz
Popis plnění: DSP, IČ, DPS - energetické úspory objektu, zateplení obvodového pláště, střechy, výměna oken a vnějších dveří, instalace FVE systému na střeše budovy, nový bleskosvod na střeše a další přidružené stavební práce.
Cena: 125 844 111,24 Kč bez DPH
Doba realizace: 08/2022 - 02/2024
Místo realizace: OSSZ Zlín, třída Tomáše Bati 3792, 76001 Zlín
</t>
  </si>
  <si>
    <t>Nejvyšší počet přidělených bodů pro účely výpočtu:</t>
  </si>
  <si>
    <t>Zkušenost na pozici Vedoucí projektant v posledních 10 letech u služby, jejíž součástí bylo zpracování dokumentace pro vydání stavebního povolení, resp. dokumentace pro vydání společného povolení, nebo projektové dokumentace pro provádění stavby, jejímž předmětem byla novostavba či rekonstrukce pozemní stavby budovy občanského vybavení podle definice uvedené v § 6 vyhlášky č. 398/2009 Sb., o obecných technických požadavcích zabezpečujících bezbariérové užívání staveb, ve znění pozdějších předpisů, nebo budovy nebo haly občanské výstavby podle definice uvedené v Klasifikaci stavebních a inženýrských objektů (obor 801 Budovy občanské výstavby nebo obor 802 Haly občanské výstavby) ve smyslu § 4 odst. 2 vyhlášky č. 169/2016 Sb., o stanovení rozsahu dokumentace veřejné zakázky na stavební práce, nad rámec minimálních požadavků na kvalifikaci, přičemž každá z těchto služeb se musela vztahovat k investičnímu projektu o finančním objemu (podle rozpočtových nákladů) minimálně 20 000 000 Kč bez DPH.
Zadavatel v souvislosti s 2. kritériem hodnocení pro vyloučení pochybností uvádí, že jednotlivou zkušeností se rozumí zpracování dokumentace pro vydání stavebního povolení, resp. dokumentace pro vydání společného povolení, nebo projektové dokumentace pro provádění stavby ve vztahu k jednomu investičnímu projektu. Jestliže bylo v rámci jedné zkušenosti zpracováno více stupňů projektové dokumentace, považuje se pro účely hodnocení tato skutečnost stále za jednu zkušenost a v případě splnění výše uvedených obsahových podmínek bude ohodnocena 1 bodem.
Zadavatel v souvislosti s 2. kritériem hodnocení pro vyloučení pochybností uvádí, že maximální počet bodů, který může být dodavateli v 2. kritériu hodnocení přidělen, činí 10 bodů.
Zadavatel v souvislosti s 2. kritériem hodnocení pro vyloučení pochybností uvádí, že pro účely hodnocení je dodavatel oprávněn uvést v nabídce na příslušnou pozici pouze jednu fyzickou osobu. V opačném případě nebudou dodavateli v příslušném kritériu hodnocení přiděleny body.</t>
  </si>
  <si>
    <t>Komunitní bytový dům Fryčovice – 20 bytů, Fryčovice 83, Obec Fryčovice Fryčovice 83, Dokumentace pro územní řízení, stavební povolení , IČ a provedení stavby. Aut. dozor, Leo Volný – starosta 606 083 906, realizační hodnota: 76 mil Kč, 2020 - 2021.</t>
  </si>
  <si>
    <t>Komunitní bytový dům Vřesina – 20 bytů, Ul Zahrádkářská - Vřesina, Obec Vřesina Hlavní 24, STUDIE , Dokumentace pro územní řízení, stavební povolení , IČ a provedení stavby. Aut. dozor, Ing. Jiří Kopeň, realizační hodnota: 70 mil Kč, 2021 - 2022.</t>
  </si>
  <si>
    <t>HZS Přerov – správa železnic Občanská vybavenost, Přerov – ul Tovární, SŽ – středisko Olomouc, Studie , Dokumentace pro územní rozhodnutí , stavební povolení a provedení stavby. Aut dozor, Ing Obzina, realizační hodnota: 190 mil. Kč, 2021 - 2022.</t>
  </si>
  <si>
    <t>Administrativní objekt – školící středisko pro trolejbusy Ostrava, Studie , Dokumentace pro územní rozhodnutí , stavební povolení, provedení stavby, inž. činnost, AD, Ostrava, DPO – Ing. Holuša, náklady Kč - dodávka stavby: 280 mil Kč, 2021 - 2022, procentní podíl na ceně realizované významné služby: 100%.</t>
  </si>
  <si>
    <t>Jedná se o stavbu občanského vybavení, jelikož účelem je poskytování sociálních služeb. Viz: https://www.nasefrycovice.cz/l/neco-malo-o-komunitnim-dome-pro-seniory/</t>
  </si>
  <si>
    <t>Jedná se o stavbu občanského vybavení, jelikož účelem je poskytování sociálních služeb. Viz: https://www.vhodne-uverejneni.cz/zakazka/projektova-dokumentace-komunitni-dum-senioru-vresina</t>
  </si>
  <si>
    <t>Nejedná se o stavbu občanského vybavení / budovu či halu občanské výstavby, nýbrž o bytový dům - není naplněn požadavek dle § 6 vyhlášky č, 398/2009 Sb., resp. definice dle oboru 801 nebo 802 KSIO. Viz: https://ezak.novyjicin.cz/contract_display_602.html (smlouva o dílo).</t>
  </si>
  <si>
    <t>Název: Novostavba pavilonu D, rekonstrukce pavilonu A – etapa I. a stavební úpravy areálu vyvolané stavbou pavilonů A a D- kulturní památka,
Objednatel: Ústav hematologie a krevní transfuze, U Nemocnice 1 Praha 2,
Kont. osoba objednatele: Roman Schlaichert, vedoucí oddělení investic, tel.: +420 221 977 605 email: Roman.Schlaichert@uhkt.cz
Popis plnění: DUR, DSP, DPS, IČ,AD, DSPS, Zpracováno včetně výkazu výměr a rozpočtu pro veřejnou zakázku, budova dle vyhlášky 398/2009 Sb.,
Cena: 120.000.000,- Kč bez DPH,
Doba realizace: 04/2018-02/2019,
Místo realizace: Praha.</t>
  </si>
  <si>
    <t>Haly Euronářadí Rousínov. Dokimentace řešila stavební úpravy stávající hla a výstavbu hal nových s velkometrážnímí kancelářemi. V rámci úpravy stávajícího objektu bylo nutné řešit sanaci stropních a střešních kostrukcí. V nově přistavovaných halách byly provedeny kancelářské prostory, pro které bylo zpracováno kompletní řešení interiéru včetně autorského dozoru. Nosnou konstrukci administrativní haly tvoří montovaný železobetonový skelet. Objednatel: Euro nářadí s.r.o., Komořany č.p. 281, 683 01, Kontaktní osoba: Tomáš Kutra, e-mail: kutra@euronaradi.cz, Stupně PD: studie, DUR, DSP, DPS, Investiční náklady: 60 mil. Kč bez DPH.</t>
  </si>
  <si>
    <t>Doba realizace: 2021, viz: https://laplan.cz/projekty/polyfunkcni-dum-cejl/</t>
  </si>
  <si>
    <t>Splnění požadavku na dobu realizace: viz https://smlouvy.gov.cz/smlouva/6590183?backlink=bqs6m</t>
  </si>
  <si>
    <t>Splnění požadavku na dobu realizace: viz https://smlouvy.gov.cz/smlouva/10850764?backlink=scku7</t>
  </si>
  <si>
    <t>Splnění požadavku na dobu realizace: vizhttps://smlouvy.gov.cz/smlouva/7910619</t>
  </si>
  <si>
    <t>Doba realizce: 2019, viz https://www.archiweb.cz/b/kancelare-euro-naradi</t>
  </si>
  <si>
    <t>Hasičský dům, Ústí nad Orlicí. Předmětem PD byly stavební úpravy stávajícího objektu, který v součásné době slouží jako hasičská zbrojnice sboru dobrovolných hasičů Ústí nad Orlicí. V rámci projektu došlo ke kompletním stavebním úpravám včetně souvosejících úprav domovních rozvodů. Objednatel: Město Ústí nad Orlicí, Sychrova 16, 562 01 Ústí nad Orlicí, IČO: 00279676, Kontaktní osoba: Ing. arch. Iva Holásková , vedoucí odboru, e-mail: holaskova@muuo.cz, Realizace: 05/2019, Stupně PD: DSP, DPS, Investiční náklady: 35 mil. Kč bez DPH.</t>
  </si>
  <si>
    <t>Terminál JIH-Pardubice, Novostavba Terminálu JIH o šesti nadzemních podlažích a jednom podzemním. Výstavba terminálu JIH, jakožto terminálu veřejné dopravy v Pardubicích. Objednatel: Statutární město Pardubice, realizace: 2019-2022, investiční náklady: 430 mil. Kč bez DPH, stupně: DUR+DSP, DPS.</t>
  </si>
  <si>
    <t>Oprava oken a fasády, SPŠ a VOŠ Brno, Sokolská; objekt je kulturní památkou. Na projekt bylo zpracováno povolení, prováděcí PD, AD. Objednatel: Střední průmyslová škola a Vyšší odborná škola Sokolská, realizace: 2019-2022, investiční náklady: 101 mil. Kč bez DPH.</t>
  </si>
  <si>
    <t>Sportovní hala Těrlicko, objednatel: obec Těrlicko, DUR, DSP, DPS, investiční náklady: 60 800 000 Kč bez DPH, doba realizace: 1/2017-10/2018, místo realizace: Těrlicko</t>
  </si>
  <si>
    <t>Nová budova LDN Nemocnice AGEL Valašské Meziříčí a.s., novostavba léčebny dlouhodobě nemocných, objednatel: Nemocnice AGEL Valašské Meziříčí a.s., stupně PD: studie, DUR, DSP, DPS; investiční náklady: 200 mil. Kč bez DPH, 2022-2023.</t>
  </si>
  <si>
    <t>Rekonstrukce MŠ ve Valašké Bystřici, objednatel: obec Valašská Bystřice, DSP, DPS, AD, investiční nákaldy: 35 647 953 Kč bez DPH, doba realizace: 10/2014-1/2015, místo realiizace: Valašská Bystřice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</si>
</sst>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238"/>
      <scheme val="minor"/>
    </font>
    <font>
      <sz val="11"/>
      <color theme="1"/>
      <name val="Arial"/>
      <family val="2"/>
      <charset val="238"/>
    </font>
    <font>
      <b/>
      <sz val="11"/>
      <color theme="1"/>
      <name val="Arial"/>
      <family val="2"/>
      <charset val="238"/>
    </font>
    <font>
      <sz val="10"/>
      <color theme="1"/>
      <name val="Arial"/>
      <family val="2"/>
      <charset val="238"/>
    </font>
    <font>
      <sz val="10"/>
      <name val="Arial"/>
      <family val="2"/>
      <charset val="238"/>
    </font>
  </fonts>
  <fills count="11">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00B0F0"/>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rgb="FFFF0000"/>
        <bgColor indexed="64"/>
      </patternFill>
    </fill>
    <fill>
      <patternFill patternType="solid">
        <fgColor rgb="FF92D05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71">
    <xf numFmtId="0" fontId="0" fillId="0" borderId="0" xfId="0"/>
    <xf numFmtId="0" fontId="1" fillId="0" borderId="0" xfId="0" applyFont="1"/>
    <xf numFmtId="0" fontId="1" fillId="0" borderId="0" xfId="0" applyFont="1" applyAlignment="1">
      <alignment horizontal="left" vertical="center"/>
    </xf>
    <xf numFmtId="0" fontId="1" fillId="0" borderId="0" xfId="0" applyFont="1" applyAlignment="1">
      <alignment horizontal="left" vertical="center" wrapText="1"/>
    </xf>
    <xf numFmtId="0" fontId="2" fillId="5" borderId="1" xfId="0" applyFont="1" applyFill="1" applyBorder="1" applyAlignment="1">
      <alignment horizontal="center" vertical="center"/>
    </xf>
    <xf numFmtId="0" fontId="1" fillId="5"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1" fillId="7" borderId="7" xfId="0" applyFont="1" applyFill="1" applyBorder="1" applyAlignment="1">
      <alignment horizontal="center" vertical="center" wrapText="1"/>
    </xf>
    <xf numFmtId="0" fontId="1" fillId="7" borderId="8" xfId="0" applyFont="1" applyFill="1" applyBorder="1" applyAlignment="1">
      <alignment horizontal="center" vertical="center" wrapText="1"/>
    </xf>
    <xf numFmtId="0" fontId="1" fillId="7" borderId="6" xfId="0" applyFont="1" applyFill="1" applyBorder="1" applyAlignment="1">
      <alignment horizontal="center" vertical="center" wrapText="1"/>
    </xf>
    <xf numFmtId="0" fontId="1" fillId="0" borderId="4" xfId="0" applyFont="1" applyBorder="1" applyAlignment="1">
      <alignment horizontal="center"/>
    </xf>
    <xf numFmtId="0" fontId="1" fillId="0" borderId="15" xfId="0" applyFont="1" applyBorder="1" applyAlignment="1">
      <alignment horizontal="center"/>
    </xf>
    <xf numFmtId="0" fontId="1" fillId="0" borderId="5" xfId="0" applyFont="1" applyBorder="1" applyAlignment="1">
      <alignment horizontal="center"/>
    </xf>
    <xf numFmtId="0" fontId="1" fillId="3" borderId="3" xfId="0" applyFont="1" applyFill="1" applyBorder="1" applyAlignment="1">
      <alignment horizontal="center"/>
    </xf>
    <xf numFmtId="0" fontId="2" fillId="3" borderId="3" xfId="0" applyFont="1" applyFill="1" applyBorder="1" applyAlignment="1">
      <alignment horizontal="center"/>
    </xf>
    <xf numFmtId="2" fontId="1" fillId="3" borderId="16" xfId="0" applyNumberFormat="1" applyFont="1" applyFill="1" applyBorder="1"/>
    <xf numFmtId="0" fontId="1" fillId="0" borderId="4" xfId="0" applyFont="1" applyBorder="1"/>
    <xf numFmtId="0" fontId="1" fillId="0" borderId="15" xfId="0" applyFont="1" applyBorder="1"/>
    <xf numFmtId="0" fontId="1" fillId="0" borderId="17" xfId="0" applyFont="1" applyBorder="1" applyAlignment="1">
      <alignment horizontal="center"/>
    </xf>
    <xf numFmtId="0" fontId="1" fillId="3" borderId="17" xfId="0" applyFont="1" applyFill="1" applyBorder="1" applyAlignment="1">
      <alignment horizontal="center"/>
    </xf>
    <xf numFmtId="0" fontId="1" fillId="0" borderId="17" xfId="0" applyFont="1" applyBorder="1"/>
    <xf numFmtId="2" fontId="1" fillId="0" borderId="17" xfId="0" applyNumberFormat="1" applyFont="1" applyBorder="1"/>
    <xf numFmtId="0" fontId="1" fillId="0" borderId="3"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3" fontId="1" fillId="0" borderId="0" xfId="0" applyNumberFormat="1" applyFont="1"/>
    <xf numFmtId="0" fontId="1" fillId="0" borderId="10" xfId="0" applyFont="1" applyBorder="1" applyAlignment="1">
      <alignment horizontal="center" vertical="center"/>
    </xf>
    <xf numFmtId="0" fontId="1" fillId="0" borderId="20" xfId="0" applyFont="1" applyBorder="1"/>
    <xf numFmtId="0" fontId="1" fillId="0" borderId="19" xfId="0" applyFont="1" applyBorder="1"/>
    <xf numFmtId="0" fontId="1" fillId="0" borderId="21" xfId="0" applyFont="1" applyBorder="1"/>
    <xf numFmtId="0" fontId="1" fillId="0" borderId="22" xfId="0" applyFont="1" applyBorder="1"/>
    <xf numFmtId="0" fontId="1" fillId="0" borderId="11" xfId="0" applyFont="1" applyBorder="1" applyAlignment="1">
      <alignment horizontal="center" vertical="center"/>
    </xf>
    <xf numFmtId="2" fontId="1" fillId="0" borderId="23" xfId="0" applyNumberFormat="1" applyFont="1" applyBorder="1"/>
    <xf numFmtId="2" fontId="1" fillId="0" borderId="24" xfId="0" applyNumberFormat="1" applyFont="1" applyBorder="1"/>
    <xf numFmtId="2" fontId="1" fillId="0" borderId="25" xfId="0" applyNumberFormat="1" applyFont="1" applyBorder="1"/>
    <xf numFmtId="0" fontId="3" fillId="0" borderId="1" xfId="0" applyFont="1" applyBorder="1" applyAlignment="1">
      <alignment horizontal="center" vertical="center" wrapText="1"/>
    </xf>
    <xf numFmtId="2" fontId="1" fillId="0" borderId="26" xfId="0" applyNumberFormat="1" applyFont="1" applyBorder="1"/>
    <xf numFmtId="2" fontId="1" fillId="3" borderId="27" xfId="0" applyNumberFormat="1" applyFont="1" applyFill="1" applyBorder="1"/>
    <xf numFmtId="0" fontId="1" fillId="3" borderId="26" xfId="0" applyFont="1" applyFill="1" applyBorder="1" applyAlignment="1">
      <alignment horizontal="center"/>
    </xf>
    <xf numFmtId="0" fontId="1" fillId="0" borderId="5" xfId="0" applyFont="1" applyBorder="1"/>
    <xf numFmtId="49" fontId="1" fillId="0" borderId="17" xfId="0" applyNumberFormat="1" applyFont="1" applyBorder="1" applyAlignment="1">
      <alignment horizontal="right"/>
    </xf>
    <xf numFmtId="49" fontId="1" fillId="0" borderId="5" xfId="0" applyNumberFormat="1" applyFont="1" applyBorder="1" applyAlignment="1">
      <alignment horizontal="right"/>
    </xf>
    <xf numFmtId="0" fontId="3" fillId="0" borderId="28" xfId="0" applyFont="1" applyBorder="1" applyAlignment="1">
      <alignment horizontal="center" vertical="center"/>
    </xf>
    <xf numFmtId="0" fontId="3" fillId="9" borderId="1"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1" fillId="5" borderId="0" xfId="0" applyFont="1" applyFill="1" applyAlignment="1">
      <alignment horizontal="center" vertical="center" wrapText="1"/>
    </xf>
    <xf numFmtId="0" fontId="3" fillId="10" borderId="28" xfId="0" applyFont="1" applyFill="1" applyBorder="1" applyAlignment="1">
      <alignment horizontal="center" vertical="center" wrapText="1"/>
    </xf>
    <xf numFmtId="0" fontId="1" fillId="2" borderId="12" xfId="0" applyFont="1" applyFill="1" applyBorder="1" applyAlignment="1">
      <alignment horizontal="center" wrapText="1"/>
    </xf>
    <xf numFmtId="0" fontId="1" fillId="2" borderId="13" xfId="0" applyFont="1" applyFill="1" applyBorder="1" applyAlignment="1">
      <alignment horizontal="center" wrapText="1"/>
    </xf>
    <xf numFmtId="0" fontId="1" fillId="2" borderId="14" xfId="0" applyFont="1" applyFill="1" applyBorder="1" applyAlignment="1">
      <alignment horizontal="center" wrapText="1"/>
    </xf>
    <xf numFmtId="0" fontId="2" fillId="2" borderId="12" xfId="0" applyFont="1" applyFill="1" applyBorder="1" applyAlignment="1">
      <alignment horizontal="center"/>
    </xf>
    <xf numFmtId="0" fontId="2" fillId="2" borderId="13" xfId="0" applyFont="1" applyFill="1" applyBorder="1" applyAlignment="1">
      <alignment horizontal="center"/>
    </xf>
    <xf numFmtId="0" fontId="2" fillId="2" borderId="14" xfId="0" applyFont="1" applyFill="1" applyBorder="1" applyAlignment="1">
      <alignment horizontal="center"/>
    </xf>
    <xf numFmtId="0" fontId="1" fillId="2" borderId="12" xfId="0" applyFont="1" applyFill="1" applyBorder="1" applyAlignment="1">
      <alignment horizontal="center"/>
    </xf>
    <xf numFmtId="0" fontId="1" fillId="2" borderId="13" xfId="0" applyFont="1" applyFill="1" applyBorder="1" applyAlignment="1">
      <alignment horizontal="center"/>
    </xf>
    <xf numFmtId="0" fontId="1" fillId="2" borderId="14" xfId="0" applyFont="1" applyFill="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11" xfId="0" applyFont="1" applyBorder="1" applyAlignment="1">
      <alignment horizontal="center"/>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10" xfId="0" applyFont="1" applyFill="1" applyBorder="1" applyAlignment="1">
      <alignment horizontal="center" vertical="center"/>
    </xf>
    <xf numFmtId="0" fontId="2" fillId="8" borderId="11" xfId="0" applyFont="1" applyFill="1" applyBorder="1" applyAlignment="1">
      <alignment horizontal="center" vertical="center"/>
    </xf>
    <xf numFmtId="0" fontId="1" fillId="4" borderId="1" xfId="0" applyFont="1" applyFill="1" applyBorder="1" applyAlignment="1">
      <alignment horizontal="left" vertical="center" wrapText="1"/>
    </xf>
    <xf numFmtId="0" fontId="2" fillId="5" borderId="1" xfId="0" applyFont="1" applyFill="1" applyBorder="1" applyAlignment="1">
      <alignment horizontal="center"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2"/>
  <sheetViews>
    <sheetView view="pageBreakPreview" zoomScaleNormal="100" zoomScaleSheetLayoutView="100" workbookViewId="0">
      <selection activeCell="D22" sqref="D22"/>
    </sheetView>
  </sheetViews>
  <sheetFormatPr defaultColWidth="9.109375" defaultRowHeight="13.8" x14ac:dyDescent="0.25"/>
  <cols>
    <col min="1" max="1" width="11.109375" style="1" customWidth="1"/>
    <col min="2" max="2" width="43.6640625" style="1" customWidth="1"/>
    <col min="3" max="3" width="21.5546875" style="1" customWidth="1"/>
    <col min="4" max="4" width="21" style="1" bestFit="1" customWidth="1"/>
    <col min="5" max="16384" width="9.109375" style="1"/>
  </cols>
  <sheetData>
    <row r="1" spans="1:4" ht="14.4" thickBot="1" x14ac:dyDescent="0.3">
      <c r="A1" s="61" t="s">
        <v>2</v>
      </c>
      <c r="B1" s="62"/>
      <c r="C1" s="62"/>
      <c r="D1" s="63"/>
    </row>
    <row r="2" spans="1:4" ht="14.4" thickBot="1" x14ac:dyDescent="0.3"/>
    <row r="3" spans="1:4" ht="14.4" thickBot="1" x14ac:dyDescent="0.3">
      <c r="A3" s="58" t="s">
        <v>24</v>
      </c>
      <c r="B3" s="59"/>
      <c r="C3" s="59"/>
      <c r="D3" s="60"/>
    </row>
    <row r="4" spans="1:4" ht="14.4" thickBot="1" x14ac:dyDescent="0.3">
      <c r="A4" s="25" t="s">
        <v>5</v>
      </c>
      <c r="B4" s="30" t="s">
        <v>6</v>
      </c>
      <c r="C4" s="25" t="s">
        <v>25</v>
      </c>
      <c r="D4" s="35" t="s">
        <v>26</v>
      </c>
    </row>
    <row r="5" spans="1:4" x14ac:dyDescent="0.25">
      <c r="A5" s="21">
        <v>1</v>
      </c>
      <c r="B5" s="31" t="s">
        <v>35</v>
      </c>
      <c r="C5" s="44">
        <v>2850000</v>
      </c>
      <c r="D5" s="36">
        <f>100*($C$9/$C5)*0.9</f>
        <v>67.445368421052635</v>
      </c>
    </row>
    <row r="6" spans="1:4" x14ac:dyDescent="0.25">
      <c r="A6" s="13">
        <v>2</v>
      </c>
      <c r="B6" s="32" t="s">
        <v>29</v>
      </c>
      <c r="C6" s="44">
        <v>2500000</v>
      </c>
      <c r="D6" s="37">
        <f>100*($C$9/$C6)*0.9</f>
        <v>76.887719999999987</v>
      </c>
    </row>
    <row r="7" spans="1:4" ht="14.4" thickBot="1" x14ac:dyDescent="0.3">
      <c r="A7" s="14">
        <v>3</v>
      </c>
      <c r="B7" s="33" t="s">
        <v>30</v>
      </c>
      <c r="C7" s="44">
        <v>2400000</v>
      </c>
      <c r="D7" s="38">
        <f>100*($C$9/$C7)*0.9</f>
        <v>80.091375000000014</v>
      </c>
    </row>
    <row r="8" spans="1:4" ht="14.4" thickBot="1" x14ac:dyDescent="0.3">
      <c r="A8" s="15">
        <v>4</v>
      </c>
      <c r="B8" s="34" t="s">
        <v>36</v>
      </c>
      <c r="C8" s="45">
        <v>2135770</v>
      </c>
      <c r="D8" s="38">
        <f>100*($C$9/$C8)*0.9</f>
        <v>90</v>
      </c>
    </row>
    <row r="9" spans="1:4" ht="14.4" thickBot="1" x14ac:dyDescent="0.3">
      <c r="A9" s="62" t="s">
        <v>34</v>
      </c>
      <c r="B9" s="62"/>
      <c r="C9" s="29">
        <f>MIN(C5:C8)</f>
        <v>2135770</v>
      </c>
    </row>
    <row r="10" spans="1:4" ht="14.4" thickBot="1" x14ac:dyDescent="0.3">
      <c r="A10" s="52" t="s">
        <v>31</v>
      </c>
      <c r="B10" s="53"/>
      <c r="C10" s="53"/>
      <c r="D10" s="54"/>
    </row>
    <row r="11" spans="1:4" ht="16.2" customHeight="1" thickBot="1" x14ac:dyDescent="0.3">
      <c r="A11" s="25" t="s">
        <v>5</v>
      </c>
      <c r="B11" s="26" t="s">
        <v>6</v>
      </c>
      <c r="C11" s="27" t="s">
        <v>28</v>
      </c>
      <c r="D11" s="28" t="s">
        <v>26</v>
      </c>
    </row>
    <row r="12" spans="1:4" x14ac:dyDescent="0.25">
      <c r="A12" s="21">
        <v>1</v>
      </c>
      <c r="B12" s="31" t="s">
        <v>35</v>
      </c>
      <c r="C12" s="23">
        <v>4</v>
      </c>
      <c r="D12" s="24">
        <f>100*($C12/10)*0.1</f>
        <v>4</v>
      </c>
    </row>
    <row r="13" spans="1:4" x14ac:dyDescent="0.25">
      <c r="A13" s="13">
        <v>2</v>
      </c>
      <c r="B13" s="32" t="s">
        <v>29</v>
      </c>
      <c r="C13" s="19">
        <v>10</v>
      </c>
      <c r="D13" s="24">
        <f>100*($C13/10)*0.1</f>
        <v>10</v>
      </c>
    </row>
    <row r="14" spans="1:4" x14ac:dyDescent="0.25">
      <c r="A14" s="14">
        <v>3</v>
      </c>
      <c r="B14" s="33" t="s">
        <v>30</v>
      </c>
      <c r="C14" s="20">
        <v>10</v>
      </c>
      <c r="D14" s="24">
        <f>100*($C14/10)*0.1</f>
        <v>10</v>
      </c>
    </row>
    <row r="15" spans="1:4" ht="14.4" thickBot="1" x14ac:dyDescent="0.3">
      <c r="A15" s="15">
        <v>4</v>
      </c>
      <c r="B15" s="34" t="s">
        <v>36</v>
      </c>
      <c r="C15" s="43">
        <v>8</v>
      </c>
      <c r="D15" s="40">
        <f>100*($C15/10)*0.1</f>
        <v>8</v>
      </c>
    </row>
    <row r="16" spans="1:4" ht="14.4" thickBot="1" x14ac:dyDescent="0.3">
      <c r="A16" s="62" t="s">
        <v>60</v>
      </c>
      <c r="B16" s="62"/>
      <c r="C16" s="29">
        <f>MAX(C12:C15)</f>
        <v>10</v>
      </c>
    </row>
    <row r="17" spans="1:4" ht="14.4" thickBot="1" x14ac:dyDescent="0.3">
      <c r="A17" s="55" t="s">
        <v>0</v>
      </c>
      <c r="B17" s="56"/>
      <c r="C17" s="56"/>
      <c r="D17" s="57"/>
    </row>
    <row r="18" spans="1:4" ht="14.4" thickBot="1" x14ac:dyDescent="0.3">
      <c r="A18" s="25" t="s">
        <v>5</v>
      </c>
      <c r="B18" s="26" t="s">
        <v>6</v>
      </c>
      <c r="C18" s="16" t="s">
        <v>27</v>
      </c>
      <c r="D18" s="17" t="s">
        <v>1</v>
      </c>
    </row>
    <row r="19" spans="1:4" x14ac:dyDescent="0.25">
      <c r="A19" s="21">
        <v>1</v>
      </c>
      <c r="B19" s="31" t="s">
        <v>35</v>
      </c>
      <c r="C19" s="18">
        <f>SUM(D5,D12,)</f>
        <v>71.445368421052635</v>
      </c>
      <c r="D19" s="22">
        <f>_xlfn.RANK.EQ($C19,$C$19:$C$22,)</f>
        <v>4</v>
      </c>
    </row>
    <row r="20" spans="1:4" x14ac:dyDescent="0.25">
      <c r="A20" s="13">
        <v>2</v>
      </c>
      <c r="B20" s="32" t="s">
        <v>29</v>
      </c>
      <c r="C20" s="18">
        <f>SUM(D6,D13,)</f>
        <v>86.887719999999987</v>
      </c>
      <c r="D20" s="22">
        <f>_xlfn.RANK.EQ($C20,$C$19:$C$22,)</f>
        <v>3</v>
      </c>
    </row>
    <row r="21" spans="1:4" x14ac:dyDescent="0.25">
      <c r="A21" s="14">
        <v>3</v>
      </c>
      <c r="B21" s="33" t="s">
        <v>30</v>
      </c>
      <c r="C21" s="18">
        <f>SUM(D7,D14,)</f>
        <v>90.091375000000014</v>
      </c>
      <c r="D21" s="22">
        <f>_xlfn.RANK.EQ($C21,$C$19:$C$22,)</f>
        <v>2</v>
      </c>
    </row>
    <row r="22" spans="1:4" ht="14.4" thickBot="1" x14ac:dyDescent="0.3">
      <c r="A22" s="15">
        <v>4</v>
      </c>
      <c r="B22" s="34" t="s">
        <v>36</v>
      </c>
      <c r="C22" s="41">
        <f>SUM(D8,D15,)</f>
        <v>98</v>
      </c>
      <c r="D22" s="42">
        <f>_xlfn.RANK.EQ($C22,$C$19:$C$22,)</f>
        <v>1</v>
      </c>
    </row>
  </sheetData>
  <mergeCells count="6">
    <mergeCell ref="A10:D10"/>
    <mergeCell ref="A17:D17"/>
    <mergeCell ref="A3:D3"/>
    <mergeCell ref="A1:D1"/>
    <mergeCell ref="A9:B9"/>
    <mergeCell ref="A16:B16"/>
  </mergeCells>
  <pageMargins left="0.7" right="0.7" top="0.78740157499999996" bottom="0.78740157499999996" header="0.3" footer="0.3"/>
  <pageSetup paperSize="9"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30"/>
  <sheetViews>
    <sheetView tabSelected="1" zoomScale="70" zoomScaleNormal="70" zoomScaleSheetLayoutView="25" workbookViewId="0">
      <selection activeCell="L6" sqref="L6"/>
    </sheetView>
  </sheetViews>
  <sheetFormatPr defaultColWidth="9.109375" defaultRowHeight="13.8" x14ac:dyDescent="0.3"/>
  <cols>
    <col min="1" max="1" width="10.5546875" style="2" customWidth="1"/>
    <col min="2" max="2" width="35.44140625" style="2" bestFit="1" customWidth="1"/>
    <col min="3" max="3" width="19" style="2" customWidth="1"/>
    <col min="4" max="4" width="13" style="2" customWidth="1"/>
    <col min="5" max="5" width="31.33203125" style="2" customWidth="1"/>
    <col min="6" max="6" width="35.33203125" style="2" customWidth="1"/>
    <col min="7" max="7" width="33" style="2" customWidth="1"/>
    <col min="8" max="8" width="32.109375" style="2" customWidth="1"/>
    <col min="9" max="16" width="30.6640625" style="2" customWidth="1"/>
    <col min="17" max="16384" width="9.109375" style="2"/>
  </cols>
  <sheetData>
    <row r="1" spans="1:16" ht="22.5" customHeight="1" thickBot="1" x14ac:dyDescent="0.35">
      <c r="A1" s="66" t="s">
        <v>31</v>
      </c>
      <c r="B1" s="67"/>
      <c r="C1" s="67"/>
      <c r="D1" s="67"/>
      <c r="E1" s="67"/>
      <c r="F1" s="67"/>
      <c r="G1" s="67"/>
      <c r="H1" s="67"/>
      <c r="I1" s="67"/>
      <c r="J1" s="67"/>
      <c r="K1" s="67"/>
      <c r="L1" s="67"/>
      <c r="M1" s="67"/>
      <c r="N1" s="68"/>
      <c r="O1"/>
      <c r="P1"/>
    </row>
    <row r="2" spans="1:16" s="3" customFormat="1" ht="83.4" customHeight="1" x14ac:dyDescent="0.3">
      <c r="A2" s="12" t="s">
        <v>5</v>
      </c>
      <c r="B2" s="10" t="s">
        <v>6</v>
      </c>
      <c r="C2" s="10" t="s">
        <v>7</v>
      </c>
      <c r="D2" s="10" t="s">
        <v>18</v>
      </c>
      <c r="E2" s="10" t="s">
        <v>8</v>
      </c>
      <c r="F2" s="10" t="s">
        <v>9</v>
      </c>
      <c r="G2" s="10" t="s">
        <v>10</v>
      </c>
      <c r="H2" s="10" t="s">
        <v>11</v>
      </c>
      <c r="I2" s="10" t="s">
        <v>12</v>
      </c>
      <c r="J2" s="10" t="s">
        <v>13</v>
      </c>
      <c r="K2" s="10" t="s">
        <v>14</v>
      </c>
      <c r="L2" s="10" t="s">
        <v>15</v>
      </c>
      <c r="M2" s="10" t="s">
        <v>16</v>
      </c>
      <c r="N2" s="11" t="s">
        <v>17</v>
      </c>
    </row>
    <row r="3" spans="1:16" ht="157.19999999999999" customHeight="1" x14ac:dyDescent="0.3">
      <c r="A3" s="6">
        <v>1</v>
      </c>
      <c r="B3" s="6" t="s">
        <v>35</v>
      </c>
      <c r="C3" s="7" t="s">
        <v>37</v>
      </c>
      <c r="D3" s="8">
        <v>4</v>
      </c>
      <c r="E3" s="48" t="s">
        <v>62</v>
      </c>
      <c r="F3" s="48" t="s">
        <v>63</v>
      </c>
      <c r="G3" s="48" t="s">
        <v>64</v>
      </c>
      <c r="H3" s="48" t="s">
        <v>65</v>
      </c>
      <c r="I3" s="47" t="s">
        <v>38</v>
      </c>
      <c r="J3" s="39"/>
      <c r="K3" s="39"/>
      <c r="L3" s="39"/>
      <c r="M3" s="39"/>
      <c r="N3" s="39"/>
    </row>
    <row r="4" spans="1:16" ht="327.60000000000002" customHeight="1" x14ac:dyDescent="0.3">
      <c r="A4" s="6">
        <v>2</v>
      </c>
      <c r="B4" s="6" t="s">
        <v>29</v>
      </c>
      <c r="C4" s="7" t="s">
        <v>32</v>
      </c>
      <c r="D4" s="8">
        <v>10</v>
      </c>
      <c r="E4" s="48" t="s">
        <v>39</v>
      </c>
      <c r="F4" s="48" t="s">
        <v>40</v>
      </c>
      <c r="G4" s="48" t="s">
        <v>41</v>
      </c>
      <c r="H4" s="48" t="s">
        <v>42</v>
      </c>
      <c r="I4" s="48" t="s">
        <v>69</v>
      </c>
      <c r="J4" s="48" t="s">
        <v>43</v>
      </c>
      <c r="K4" s="48" t="s">
        <v>44</v>
      </c>
      <c r="L4" s="48" t="s">
        <v>45</v>
      </c>
      <c r="M4" s="48" t="s">
        <v>46</v>
      </c>
      <c r="N4" s="48" t="s">
        <v>47</v>
      </c>
    </row>
    <row r="5" spans="1:16" ht="357" customHeight="1" x14ac:dyDescent="0.3">
      <c r="A5" s="6">
        <v>3</v>
      </c>
      <c r="B5" s="6" t="s">
        <v>30</v>
      </c>
      <c r="C5" s="6" t="s">
        <v>33</v>
      </c>
      <c r="D5" s="8">
        <v>10</v>
      </c>
      <c r="E5" s="49" t="s">
        <v>48</v>
      </c>
      <c r="F5" s="48" t="s">
        <v>77</v>
      </c>
      <c r="G5" s="48" t="s">
        <v>49</v>
      </c>
      <c r="H5" s="48" t="s">
        <v>50</v>
      </c>
      <c r="I5" s="48" t="s">
        <v>51</v>
      </c>
      <c r="J5" s="48" t="s">
        <v>70</v>
      </c>
      <c r="K5" s="48" t="s">
        <v>78</v>
      </c>
      <c r="L5" s="48" t="s">
        <v>80</v>
      </c>
      <c r="M5" s="48" t="s">
        <v>52</v>
      </c>
      <c r="N5" s="48" t="s">
        <v>76</v>
      </c>
    </row>
    <row r="6" spans="1:16" ht="409.5" customHeight="1" x14ac:dyDescent="0.3">
      <c r="A6" s="6">
        <v>4</v>
      </c>
      <c r="B6" s="6" t="s">
        <v>36</v>
      </c>
      <c r="C6" s="7" t="s">
        <v>53</v>
      </c>
      <c r="D6" s="9">
        <v>8</v>
      </c>
      <c r="E6" s="48" t="s">
        <v>54</v>
      </c>
      <c r="F6" s="51" t="s">
        <v>55</v>
      </c>
      <c r="G6" s="51" t="s">
        <v>56</v>
      </c>
      <c r="H6" s="51" t="s">
        <v>57</v>
      </c>
      <c r="I6" s="51" t="s">
        <v>58</v>
      </c>
      <c r="J6" s="51" t="s">
        <v>59</v>
      </c>
      <c r="K6" s="51" t="s">
        <v>79</v>
      </c>
      <c r="L6" s="51" t="s">
        <v>81</v>
      </c>
      <c r="M6" s="46"/>
      <c r="N6" s="46"/>
    </row>
    <row r="7" spans="1:16" ht="14.4" customHeight="1" x14ac:dyDescent="0.3">
      <c r="F7" s="70" t="s">
        <v>19</v>
      </c>
      <c r="G7" s="70"/>
      <c r="H7" s="70"/>
      <c r="I7" s="70"/>
      <c r="J7" s="70"/>
      <c r="K7" s="70"/>
      <c r="L7" s="70"/>
      <c r="M7" s="70"/>
      <c r="N7" s="70"/>
      <c r="O7" s="70"/>
      <c r="P7" s="70"/>
    </row>
    <row r="8" spans="1:16" x14ac:dyDescent="0.3">
      <c r="A8" s="64" t="s">
        <v>3</v>
      </c>
      <c r="B8" s="64"/>
      <c r="C8" s="64"/>
      <c r="D8" s="64"/>
      <c r="E8" s="65"/>
      <c r="F8" s="4" t="s">
        <v>4</v>
      </c>
      <c r="G8" s="4">
        <v>1</v>
      </c>
      <c r="H8" s="4">
        <v>2</v>
      </c>
      <c r="I8" s="4">
        <v>3</v>
      </c>
      <c r="J8" s="4">
        <v>4</v>
      </c>
      <c r="K8" s="4">
        <v>5</v>
      </c>
      <c r="L8" s="4">
        <v>6</v>
      </c>
      <c r="M8" s="4">
        <v>7</v>
      </c>
      <c r="N8" s="4">
        <v>8</v>
      </c>
      <c r="O8" s="4"/>
      <c r="P8" s="4"/>
    </row>
    <row r="9" spans="1:16" ht="79.95" customHeight="1" x14ac:dyDescent="0.3">
      <c r="A9" s="69" t="s">
        <v>61</v>
      </c>
      <c r="B9" s="69"/>
      <c r="C9" s="69"/>
      <c r="D9" s="69"/>
      <c r="E9" s="69"/>
      <c r="F9" s="4" t="s">
        <v>20</v>
      </c>
      <c r="G9" s="5" t="s">
        <v>66</v>
      </c>
      <c r="H9" s="5" t="s">
        <v>67</v>
      </c>
      <c r="I9" s="5" t="s">
        <v>68</v>
      </c>
      <c r="J9" s="5"/>
      <c r="K9" s="5"/>
      <c r="L9" s="5"/>
      <c r="M9" s="5"/>
      <c r="N9" s="5"/>
      <c r="O9" s="5"/>
      <c r="P9" s="5"/>
    </row>
    <row r="10" spans="1:16" s="3" customFormat="1" ht="79.95" customHeight="1" x14ac:dyDescent="0.3">
      <c r="A10" s="69"/>
      <c r="B10" s="69"/>
      <c r="C10" s="69"/>
      <c r="D10" s="69"/>
      <c r="E10" s="69"/>
      <c r="F10" s="4" t="s">
        <v>21</v>
      </c>
      <c r="G10" s="5"/>
      <c r="H10" s="5"/>
      <c r="I10" s="5"/>
      <c r="J10" s="5"/>
      <c r="K10" s="5"/>
      <c r="L10" s="5"/>
      <c r="M10" s="5"/>
      <c r="N10" s="5"/>
      <c r="O10" s="5"/>
      <c r="P10" s="5"/>
    </row>
    <row r="11" spans="1:16" ht="79.95" customHeight="1" x14ac:dyDescent="0.3">
      <c r="A11" s="69"/>
      <c r="B11" s="69"/>
      <c r="C11" s="69"/>
      <c r="D11" s="69"/>
      <c r="E11" s="69"/>
      <c r="F11" s="4" t="s">
        <v>22</v>
      </c>
      <c r="G11" s="5" t="s">
        <v>71</v>
      </c>
      <c r="H11" s="5"/>
      <c r="I11" s="5" t="s">
        <v>72</v>
      </c>
      <c r="J11" s="50" t="s">
        <v>73</v>
      </c>
      <c r="K11" s="5" t="s">
        <v>74</v>
      </c>
      <c r="L11" s="5" t="s">
        <v>75</v>
      </c>
      <c r="M11" s="5"/>
      <c r="N11" s="5"/>
      <c r="O11" s="5"/>
      <c r="P11" s="5"/>
    </row>
    <row r="12" spans="1:16" ht="79.95" customHeight="1" x14ac:dyDescent="0.3">
      <c r="A12" s="69"/>
      <c r="B12" s="69"/>
      <c r="C12" s="69"/>
      <c r="D12" s="69"/>
      <c r="E12" s="69"/>
      <c r="F12" s="4" t="s">
        <v>23</v>
      </c>
      <c r="G12" s="5"/>
      <c r="H12" s="5"/>
      <c r="I12" s="5"/>
      <c r="J12" s="5"/>
      <c r="K12" s="5"/>
      <c r="L12" s="5"/>
      <c r="M12" s="5"/>
      <c r="N12" s="5"/>
      <c r="O12" s="5"/>
      <c r="P12" s="5"/>
    </row>
    <row r="13" spans="1:16" ht="198" customHeight="1" x14ac:dyDescent="0.3">
      <c r="H13"/>
      <c r="I13"/>
      <c r="O13"/>
      <c r="P13"/>
    </row>
    <row r="14" spans="1:16" ht="86.25" customHeight="1" x14ac:dyDescent="0.3">
      <c r="H14"/>
      <c r="I14"/>
    </row>
    <row r="17" ht="46.5" customHeight="1" x14ac:dyDescent="0.3"/>
    <row r="18" ht="46.5" customHeight="1" x14ac:dyDescent="0.3"/>
    <row r="29" ht="16.5" customHeight="1" x14ac:dyDescent="0.3"/>
    <row r="30" ht="62.25" customHeight="1" x14ac:dyDescent="0.3"/>
  </sheetData>
  <mergeCells count="4">
    <mergeCell ref="A8:E8"/>
    <mergeCell ref="A1:N1"/>
    <mergeCell ref="A9:E12"/>
    <mergeCell ref="F7:P7"/>
  </mergeCells>
  <pageMargins left="0.7" right="0.7" top="0.78740157499999996" bottom="0.78740157499999996" header="0.3" footer="0.3"/>
  <pageSetup paperSize="9" scale="2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Celkové hodnocení + bodování</vt:lpstr>
      <vt:lpstr>Zkušenosti v rámci 2. kritéria</vt:lpstr>
      <vt:lpstr>'Celkové hodnocení + bodování'!Oblast_tisku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Holycross</dc:creator>
  <cp:lastModifiedBy>Dominik Lukács</cp:lastModifiedBy>
  <cp:lastPrinted>2023-07-26T13:46:20Z</cp:lastPrinted>
  <dcterms:created xsi:type="dcterms:W3CDTF">2023-07-04T12:10:22Z</dcterms:created>
  <dcterms:modified xsi:type="dcterms:W3CDTF">2024-04-21T23:20:41Z</dcterms:modified>
</cp:coreProperties>
</file>