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57216\OneDrive\Plocha\ostatní\wojtas\"/>
    </mc:Choice>
  </mc:AlternateContent>
  <bookViews>
    <workbookView xWindow="0" yWindow="0" windowWidth="0" windowHeight="0"/>
  </bookViews>
  <sheets>
    <sheet name="Rekapitulace stavby" sheetId="1" r:id="rId1"/>
    <sheet name="2320241 - ZŠ masarykova,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'2320241 - ZŠ masarykova, ...'!$C$140:$K$395</definedName>
    <definedName name="_xlnm.Print_Area" localSheetId="1">'2320241 - ZŠ masarykova, ...'!$C$4:$J$76,'2320241 - ZŠ masarykova, ...'!$C$82:$J$124,'2320241 - ZŠ masarykova, ...'!$C$130:$J$395</definedName>
    <definedName name="_xlnm.Print_Titles" localSheetId="1">'2320241 - ZŠ masarykova, ...'!$140:$140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95"/>
  <c r="BH395"/>
  <c r="BG395"/>
  <c r="BF395"/>
  <c r="T395"/>
  <c r="T394"/>
  <c r="R395"/>
  <c r="R394"/>
  <c r="P395"/>
  <c r="P394"/>
  <c r="BI393"/>
  <c r="BH393"/>
  <c r="BG393"/>
  <c r="BF393"/>
  <c r="T393"/>
  <c r="T392"/>
  <c r="T391"/>
  <c r="R393"/>
  <c r="R392"/>
  <c r="R391"/>
  <c r="P393"/>
  <c r="P392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T378"/>
  <c r="R379"/>
  <c r="R378"/>
  <c r="P379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T368"/>
  <c r="R369"/>
  <c r="R368"/>
  <c r="P369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T309"/>
  <c r="R310"/>
  <c r="R309"/>
  <c r="P310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T248"/>
  <c r="R249"/>
  <c r="R248"/>
  <c r="P249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J138"/>
  <c r="J137"/>
  <c r="F137"/>
  <c r="F135"/>
  <c r="E133"/>
  <c r="J90"/>
  <c r="J89"/>
  <c r="F89"/>
  <c r="F87"/>
  <c r="E85"/>
  <c r="J16"/>
  <c r="E16"/>
  <c r="F90"/>
  <c r="J15"/>
  <c r="J10"/>
  <c r="J135"/>
  <c i="1" r="L90"/>
  <c r="AM90"/>
  <c r="AM89"/>
  <c r="L89"/>
  <c r="AM87"/>
  <c r="L87"/>
  <c r="L85"/>
  <c r="L84"/>
  <c i="2" r="J390"/>
  <c r="BK351"/>
  <c r="J300"/>
  <c r="BK262"/>
  <c r="J206"/>
  <c r="BK172"/>
  <c r="BK379"/>
  <c r="J336"/>
  <c r="J297"/>
  <c r="BK259"/>
  <c r="J222"/>
  <c r="J169"/>
  <c r="BK361"/>
  <c r="BK316"/>
  <c r="J283"/>
  <c r="J239"/>
  <c r="BK215"/>
  <c r="J179"/>
  <c r="J150"/>
  <c r="BK344"/>
  <c r="J299"/>
  <c r="J247"/>
  <c r="J224"/>
  <c r="BK183"/>
  <c r="BK367"/>
  <c r="J335"/>
  <c r="BK288"/>
  <c r="J245"/>
  <c r="BK179"/>
  <c r="J386"/>
  <c r="BK343"/>
  <c r="BK299"/>
  <c r="BK246"/>
  <c r="J204"/>
  <c r="J153"/>
  <c r="J353"/>
  <c r="J328"/>
  <c r="J294"/>
  <c r="BK245"/>
  <c r="BK218"/>
  <c r="J192"/>
  <c r="J152"/>
  <c r="J381"/>
  <c r="J343"/>
  <c r="BK290"/>
  <c r="BK265"/>
  <c r="J237"/>
  <c r="J172"/>
  <c r="BK353"/>
  <c r="J295"/>
  <c r="BK233"/>
  <c r="BK199"/>
  <c r="BK154"/>
  <c r="J354"/>
  <c r="J324"/>
  <c r="BK289"/>
  <c r="J249"/>
  <c r="J212"/>
  <c r="J171"/>
  <c r="J340"/>
  <c r="BK305"/>
  <c r="J261"/>
  <c r="J227"/>
  <c r="BK207"/>
  <c r="BK164"/>
  <c r="BK363"/>
  <c r="BK330"/>
  <c r="BK296"/>
  <c r="BK252"/>
  <c r="J221"/>
  <c r="BK192"/>
  <c r="J155"/>
  <c r="BK374"/>
  <c r="J346"/>
  <c r="J301"/>
  <c r="J271"/>
  <c r="J211"/>
  <c r="BK157"/>
  <c r="BK356"/>
  <c r="J305"/>
  <c r="BK255"/>
  <c r="BK213"/>
  <c r="J161"/>
  <c r="BK382"/>
  <c r="BK339"/>
  <c r="BK306"/>
  <c r="J262"/>
  <c r="BK235"/>
  <c r="J183"/>
  <c r="BK146"/>
  <c r="BK384"/>
  <c r="J351"/>
  <c r="J332"/>
  <c r="BK280"/>
  <c r="BK249"/>
  <c r="BK190"/>
  <c r="J162"/>
  <c r="J369"/>
  <c r="J314"/>
  <c r="BK271"/>
  <c r="BK222"/>
  <c r="J187"/>
  <c r="J159"/>
  <c r="BK357"/>
  <c r="BK304"/>
  <c r="BK278"/>
  <c r="J236"/>
  <c r="BK200"/>
  <c r="BK155"/>
  <c r="BK327"/>
  <c r="J286"/>
  <c r="J252"/>
  <c r="J218"/>
  <c r="BK187"/>
  <c r="BK156"/>
  <c r="J347"/>
  <c r="BK319"/>
  <c r="J274"/>
  <c r="BK231"/>
  <c r="J208"/>
  <c r="BK171"/>
  <c r="BK375"/>
  <c r="BK349"/>
  <c r="J307"/>
  <c r="J278"/>
  <c r="J223"/>
  <c r="BK174"/>
  <c r="J384"/>
  <c r="BK324"/>
  <c r="BK284"/>
  <c r="BK234"/>
  <c r="BK166"/>
  <c r="BK372"/>
  <c r="J316"/>
  <c r="BK286"/>
  <c r="BK242"/>
  <c r="BK209"/>
  <c r="BK159"/>
  <c r="J393"/>
  <c r="J360"/>
  <c r="BK300"/>
  <c r="J260"/>
  <c r="BK201"/>
  <c r="BK170"/>
  <c r="BK383"/>
  <c r="BK321"/>
  <c r="BK276"/>
  <c r="BK253"/>
  <c r="BK210"/>
  <c r="J177"/>
  <c r="J372"/>
  <c r="J330"/>
  <c r="BK295"/>
  <c r="J256"/>
  <c r="BK226"/>
  <c r="BK181"/>
  <c r="J144"/>
  <c r="J329"/>
  <c r="BK293"/>
  <c r="BK247"/>
  <c r="J217"/>
  <c r="BK194"/>
  <c r="J382"/>
  <c r="J349"/>
  <c r="BK313"/>
  <c r="BK279"/>
  <c r="BK237"/>
  <c r="BK206"/>
  <c r="J170"/>
  <c r="J371"/>
  <c r="BK308"/>
  <c r="BK283"/>
  <c r="J253"/>
  <c r="J199"/>
  <c r="BK148"/>
  <c r="BK332"/>
  <c r="BK277"/>
  <c r="BK227"/>
  <c r="J180"/>
  <c r="BK152"/>
  <c r="BK347"/>
  <c r="J313"/>
  <c r="BK261"/>
  <c r="BK236"/>
  <c r="J213"/>
  <c r="J156"/>
  <c r="BK393"/>
  <c r="J339"/>
  <c r="BK298"/>
  <c r="J276"/>
  <c r="BK217"/>
  <c r="J182"/>
  <c r="J147"/>
  <c r="BK365"/>
  <c r="J310"/>
  <c r="J267"/>
  <c r="J246"/>
  <c r="J194"/>
  <c r="J157"/>
  <c r="J363"/>
  <c r="BK328"/>
  <c r="J290"/>
  <c r="BK243"/>
  <c r="BK219"/>
  <c r="J175"/>
  <c r="BK371"/>
  <c r="J319"/>
  <c r="BK285"/>
  <c r="BK238"/>
  <c r="J214"/>
  <c r="J191"/>
  <c r="BK160"/>
  <c r="BK354"/>
  <c r="BK329"/>
  <c r="J259"/>
  <c r="J235"/>
  <c r="J209"/>
  <c r="BK177"/>
  <c r="J148"/>
  <c r="J350"/>
  <c r="BK303"/>
  <c r="J282"/>
  <c r="J230"/>
  <c r="BK184"/>
  <c r="J160"/>
  <c r="BK358"/>
  <c r="J303"/>
  <c r="J242"/>
  <c r="BK191"/>
  <c r="J377"/>
  <c r="BK322"/>
  <c r="J285"/>
  <c r="J254"/>
  <c r="BK224"/>
  <c r="BK185"/>
  <c r="BK150"/>
  <c r="BK386"/>
  <c r="BK336"/>
  <c r="J291"/>
  <c r="J269"/>
  <c r="J238"/>
  <c r="BK186"/>
  <c i="1" r="AS94"/>
  <c i="2" r="BK362"/>
  <c r="J306"/>
  <c r="BK264"/>
  <c r="BK239"/>
  <c r="J184"/>
  <c r="BK144"/>
  <c r="BK350"/>
  <c r="J321"/>
  <c r="J288"/>
  <c r="BK240"/>
  <c r="J216"/>
  <c r="BK161"/>
  <c r="J341"/>
  <c r="BK307"/>
  <c r="J279"/>
  <c r="BK230"/>
  <c r="J210"/>
  <c r="J173"/>
  <c r="BK390"/>
  <c r="J352"/>
  <c r="BK302"/>
  <c r="BK254"/>
  <c r="BK223"/>
  <c r="J190"/>
  <c r="BK162"/>
  <c r="BK360"/>
  <c r="J331"/>
  <c r="BK291"/>
  <c r="J265"/>
  <c r="BK214"/>
  <c r="J164"/>
  <c r="J367"/>
  <c r="J322"/>
  <c r="BK251"/>
  <c r="BK208"/>
  <c r="J158"/>
  <c r="J358"/>
  <c r="BK331"/>
  <c r="J287"/>
  <c r="BK260"/>
  <c r="J225"/>
  <c r="BK196"/>
  <c r="BK153"/>
  <c r="BK377"/>
  <c r="J357"/>
  <c r="BK326"/>
  <c r="J277"/>
  <c r="J226"/>
  <c r="J167"/>
  <c r="J375"/>
  <c r="BK341"/>
  <c r="BK287"/>
  <c r="BK256"/>
  <c r="BK216"/>
  <c r="J181"/>
  <c r="J383"/>
  <c r="BK346"/>
  <c r="J302"/>
  <c r="BK274"/>
  <c r="J233"/>
  <c r="J207"/>
  <c r="J168"/>
  <c r="BK352"/>
  <c r="BK310"/>
  <c r="J273"/>
  <c r="BK225"/>
  <c r="J200"/>
  <c r="J163"/>
  <c r="J379"/>
  <c r="BK340"/>
  <c r="J293"/>
  <c r="J251"/>
  <c r="BK229"/>
  <c r="J201"/>
  <c r="BK169"/>
  <c r="J364"/>
  <c r="J318"/>
  <c r="BK297"/>
  <c r="J258"/>
  <c r="BK202"/>
  <c r="BK163"/>
  <c r="J362"/>
  <c r="BK314"/>
  <c r="BK273"/>
  <c r="J219"/>
  <c r="BK173"/>
  <c r="BK147"/>
  <c r="BK334"/>
  <c r="BK301"/>
  <c r="J280"/>
  <c r="J241"/>
  <c r="J215"/>
  <c r="J166"/>
  <c r="J395"/>
  <c r="BK364"/>
  <c r="J334"/>
  <c r="J284"/>
  <c r="J255"/>
  <c r="J196"/>
  <c r="BK158"/>
  <c r="J374"/>
  <c r="BK318"/>
  <c r="BK282"/>
  <c r="J240"/>
  <c r="J202"/>
  <c r="BK168"/>
  <c r="J361"/>
  <c r="J308"/>
  <c r="BK258"/>
  <c r="J231"/>
  <c r="J186"/>
  <c r="J365"/>
  <c r="BK335"/>
  <c r="J296"/>
  <c r="J257"/>
  <c r="BK221"/>
  <c r="BK204"/>
  <c r="BK167"/>
  <c r="J356"/>
  <c r="J326"/>
  <c r="BK267"/>
  <c r="J243"/>
  <c r="BK211"/>
  <c r="BK180"/>
  <c r="BK381"/>
  <c r="J337"/>
  <c r="J298"/>
  <c r="BK269"/>
  <c r="J229"/>
  <c r="BK182"/>
  <c r="J146"/>
  <c r="J327"/>
  <c r="J289"/>
  <c r="BK241"/>
  <c r="J185"/>
  <c r="J344"/>
  <c r="J304"/>
  <c r="J264"/>
  <c r="J234"/>
  <c r="J174"/>
  <c r="BK395"/>
  <c r="BK369"/>
  <c r="BK337"/>
  <c r="BK294"/>
  <c r="BK257"/>
  <c r="BK212"/>
  <c r="BK175"/>
  <c r="J154"/>
  <c l="1" r="T143"/>
  <c r="P165"/>
  <c r="R198"/>
  <c r="BK232"/>
  <c r="J232"/>
  <c r="J105"/>
  <c r="T244"/>
  <c r="R250"/>
  <c r="P292"/>
  <c r="P315"/>
  <c r="BK165"/>
  <c r="J165"/>
  <c r="J98"/>
  <c r="BK198"/>
  <c r="J198"/>
  <c r="J102"/>
  <c r="T198"/>
  <c r="P220"/>
  <c r="P244"/>
  <c r="P263"/>
  <c r="BK315"/>
  <c r="J315"/>
  <c r="J113"/>
  <c r="T348"/>
  <c r="P143"/>
  <c r="R165"/>
  <c r="P205"/>
  <c r="R220"/>
  <c r="R244"/>
  <c r="T250"/>
  <c r="R292"/>
  <c r="R312"/>
  <c r="BK348"/>
  <c r="J348"/>
  <c r="J115"/>
  <c r="BK370"/>
  <c r="J370"/>
  <c r="J117"/>
  <c r="R380"/>
  <c r="BK151"/>
  <c r="J151"/>
  <c r="J97"/>
  <c r="P189"/>
  <c r="R205"/>
  <c r="P232"/>
  <c r="P250"/>
  <c r="T292"/>
  <c r="R315"/>
  <c r="P342"/>
  <c r="R370"/>
  <c r="T380"/>
  <c r="BK143"/>
  <c r="R151"/>
  <c r="R189"/>
  <c r="BK220"/>
  <c r="J220"/>
  <c r="J104"/>
  <c r="BK244"/>
  <c r="J244"/>
  <c r="J106"/>
  <c r="R263"/>
  <c r="P312"/>
  <c r="R348"/>
  <c r="BK380"/>
  <c r="J380"/>
  <c r="J119"/>
  <c r="R385"/>
  <c r="R143"/>
  <c r="R142"/>
  <c r="T165"/>
  <c r="P198"/>
  <c r="T220"/>
  <c r="BK250"/>
  <c r="J250"/>
  <c r="J108"/>
  <c r="BK292"/>
  <c r="J292"/>
  <c r="J110"/>
  <c r="T315"/>
  <c r="R342"/>
  <c r="T370"/>
  <c r="P385"/>
  <c r="T151"/>
  <c r="T189"/>
  <c r="BK205"/>
  <c r="J205"/>
  <c r="J103"/>
  <c r="T232"/>
  <c r="BK263"/>
  <c r="J263"/>
  <c r="J109"/>
  <c r="BK312"/>
  <c r="J312"/>
  <c r="J112"/>
  <c r="BK342"/>
  <c r="J342"/>
  <c r="J114"/>
  <c r="T342"/>
  <c r="P370"/>
  <c r="T385"/>
  <c r="P151"/>
  <c r="BK189"/>
  <c r="J189"/>
  <c r="J99"/>
  <c r="T205"/>
  <c r="R232"/>
  <c r="T263"/>
  <c r="T312"/>
  <c r="P348"/>
  <c r="P380"/>
  <c r="BK385"/>
  <c r="J385"/>
  <c r="J120"/>
  <c r="BK195"/>
  <c r="J195"/>
  <c r="J100"/>
  <c r="BK248"/>
  <c r="J248"/>
  <c r="J107"/>
  <c r="BK368"/>
  <c r="J368"/>
  <c r="J116"/>
  <c r="BK392"/>
  <c r="BK309"/>
  <c r="J309"/>
  <c r="J111"/>
  <c r="BK378"/>
  <c r="J378"/>
  <c r="J118"/>
  <c r="BK394"/>
  <c r="J394"/>
  <c r="J123"/>
  <c r="BE155"/>
  <c r="BE177"/>
  <c r="BE180"/>
  <c r="BE191"/>
  <c r="BE204"/>
  <c r="BE206"/>
  <c r="BE208"/>
  <c r="BE209"/>
  <c r="BE215"/>
  <c r="BE221"/>
  <c r="BE251"/>
  <c r="BE253"/>
  <c r="BE261"/>
  <c r="BE273"/>
  <c r="BE278"/>
  <c r="BE286"/>
  <c r="BE301"/>
  <c r="BE308"/>
  <c r="BE313"/>
  <c r="BE321"/>
  <c r="BE330"/>
  <c r="BE331"/>
  <c r="BE334"/>
  <c r="BE340"/>
  <c r="BE344"/>
  <c r="BE346"/>
  <c r="BE347"/>
  <c r="BE349"/>
  <c r="BE352"/>
  <c r="BE390"/>
  <c r="BE393"/>
  <c r="BE395"/>
  <c r="BE157"/>
  <c r="BE160"/>
  <c r="BE163"/>
  <c r="BE172"/>
  <c r="BE175"/>
  <c r="BE179"/>
  <c r="BE181"/>
  <c r="BE207"/>
  <c r="BE211"/>
  <c r="BE219"/>
  <c r="BE229"/>
  <c r="BE230"/>
  <c r="BE247"/>
  <c r="BE249"/>
  <c r="BE255"/>
  <c r="BE257"/>
  <c r="BE267"/>
  <c r="BE295"/>
  <c r="BE300"/>
  <c r="BE302"/>
  <c r="BE307"/>
  <c r="BE332"/>
  <c r="BE336"/>
  <c r="BE351"/>
  <c r="BE369"/>
  <c r="BE374"/>
  <c r="BE144"/>
  <c r="BE154"/>
  <c r="BE156"/>
  <c r="BE168"/>
  <c r="BE171"/>
  <c r="BE174"/>
  <c r="BE183"/>
  <c r="BE186"/>
  <c r="BE192"/>
  <c r="BE194"/>
  <c r="BE222"/>
  <c r="BE223"/>
  <c r="BE231"/>
  <c r="BE239"/>
  <c r="BE256"/>
  <c r="BE259"/>
  <c r="BE260"/>
  <c r="BE290"/>
  <c r="BE296"/>
  <c r="BE297"/>
  <c r="BE318"/>
  <c r="BE335"/>
  <c r="BE337"/>
  <c r="BE339"/>
  <c r="BE353"/>
  <c r="BE364"/>
  <c r="BE372"/>
  <c r="BE377"/>
  <c r="BE379"/>
  <c r="BE382"/>
  <c r="J87"/>
  <c r="BE167"/>
  <c r="BE187"/>
  <c r="BE212"/>
  <c r="BE224"/>
  <c r="BE226"/>
  <c r="BE235"/>
  <c r="BE276"/>
  <c r="BE279"/>
  <c r="BE305"/>
  <c r="BE314"/>
  <c r="BE319"/>
  <c r="BE328"/>
  <c r="BE329"/>
  <c r="BE354"/>
  <c r="BE384"/>
  <c r="F138"/>
  <c r="BE196"/>
  <c r="BE199"/>
  <c r="BE216"/>
  <c r="BE218"/>
  <c r="BE240"/>
  <c r="BE246"/>
  <c r="BE262"/>
  <c r="BE271"/>
  <c r="BE280"/>
  <c r="BE282"/>
  <c r="BE284"/>
  <c r="BE287"/>
  <c r="BE288"/>
  <c r="BE341"/>
  <c r="BE357"/>
  <c r="BE358"/>
  <c r="BE360"/>
  <c r="BE365"/>
  <c r="BE371"/>
  <c r="BE185"/>
  <c r="BE201"/>
  <c r="BE233"/>
  <c r="BE236"/>
  <c r="BE243"/>
  <c r="BE245"/>
  <c r="BE258"/>
  <c r="BE265"/>
  <c r="BE269"/>
  <c r="BE277"/>
  <c r="BE289"/>
  <c r="BE294"/>
  <c r="BE298"/>
  <c r="BE299"/>
  <c r="BE303"/>
  <c r="BE322"/>
  <c r="BE324"/>
  <c r="BE326"/>
  <c r="BE350"/>
  <c r="BE362"/>
  <c r="BE381"/>
  <c r="BE383"/>
  <c r="BE386"/>
  <c r="BE146"/>
  <c r="BE147"/>
  <c r="BE148"/>
  <c r="BE152"/>
  <c r="BE153"/>
  <c r="BE158"/>
  <c r="BE159"/>
  <c r="BE162"/>
  <c r="BE173"/>
  <c r="BE182"/>
  <c r="BE184"/>
  <c r="BE190"/>
  <c r="BE202"/>
  <c r="BE210"/>
  <c r="BE213"/>
  <c r="BE217"/>
  <c r="BE234"/>
  <c r="BE237"/>
  <c r="BE238"/>
  <c r="BE252"/>
  <c r="BE264"/>
  <c r="BE283"/>
  <c r="BE293"/>
  <c r="BE306"/>
  <c r="BE310"/>
  <c r="BE316"/>
  <c r="BE327"/>
  <c r="BE343"/>
  <c r="BE367"/>
  <c r="BE375"/>
  <c r="BE150"/>
  <c r="BE161"/>
  <c r="BE164"/>
  <c r="BE166"/>
  <c r="BE169"/>
  <c r="BE170"/>
  <c r="BE200"/>
  <c r="BE214"/>
  <c r="BE225"/>
  <c r="BE227"/>
  <c r="BE241"/>
  <c r="BE242"/>
  <c r="BE254"/>
  <c r="BE274"/>
  <c r="BE285"/>
  <c r="BE291"/>
  <c r="BE304"/>
  <c r="BE356"/>
  <c r="BE361"/>
  <c r="BE363"/>
  <c r="F34"/>
  <c i="1" r="BC95"/>
  <c r="BC94"/>
  <c r="W32"/>
  <c i="2" r="F32"/>
  <c i="1" r="BA95"/>
  <c r="BA94"/>
  <c r="W30"/>
  <c i="2" r="J32"/>
  <c i="1" r="AW95"/>
  <c i="2" r="F35"/>
  <c i="1" r="BD95"/>
  <c r="BD94"/>
  <c r="W33"/>
  <c i="2" r="F33"/>
  <c i="1" r="BB95"/>
  <c r="BB94"/>
  <c r="AX94"/>
  <c i="2" l="1" r="P197"/>
  <c r="P142"/>
  <c r="P141"/>
  <c i="1" r="AU95"/>
  <c i="2" r="T197"/>
  <c r="R197"/>
  <c r="R141"/>
  <c r="BK391"/>
  <c r="J391"/>
  <c r="J121"/>
  <c r="BK142"/>
  <c r="J142"/>
  <c r="J95"/>
  <c r="T142"/>
  <c r="T141"/>
  <c r="BK197"/>
  <c r="J197"/>
  <c r="J101"/>
  <c r="J143"/>
  <c r="J96"/>
  <c r="J392"/>
  <c r="J122"/>
  <c i="1" r="AY94"/>
  <c r="AU94"/>
  <c i="2" r="F31"/>
  <c i="1" r="AZ95"/>
  <c r="AZ94"/>
  <c r="AV94"/>
  <c r="AK29"/>
  <c r="AW94"/>
  <c r="AK30"/>
  <c i="2" r="J31"/>
  <c i="1" r="AV95"/>
  <c r="AT95"/>
  <c r="W31"/>
  <c i="2" l="1" r="BK141"/>
  <c r="J141"/>
  <c r="J28"/>
  <c i="1" r="AG95"/>
  <c r="AG94"/>
  <c r="AK26"/>
  <c r="AK35"/>
  <c r="AT94"/>
  <c r="W29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<sst xmlns="http://schemas.openxmlformats.org/spreadsheetml/2006/main">
  <si>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</si>
  <si>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</si>
  <si>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</si>
  <si>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</si>
  <si>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</si>
  <si>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{fa6dad0f-9303-4be9-8e83-a9c424789843}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</si>
  <si>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</si>
  <si>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</si>
  <si>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</si>
  <si>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</si>
  <si>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</si>
  <si>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</si>
  <si>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</si>
  <si>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</si>
  <si>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2320241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</si>
  <si>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</si>
  <si>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</si>
  <si>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masarykova, stavební úpravy soc. zařízení</t>
  </si>
  <si>
    <t>KSO:</t>
  </si>
  <si>
    <t>CC-CZ:</t>
  </si>
  <si>
    <t>Místo:</t>
  </si>
  <si>
    <t xml:space="preserve"> </t>
  </si>
  <si>
    <t>Datum:</t>
  </si>
  <si>
    <t>5. 9. 2024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</si>
  <si>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</si>
  <si>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</si>
  <si>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</si>
  <si>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</si>
  <si>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</si>
  <si>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</si>
  <si>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</si>
  <si>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</si>
  <si>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</si>
  <si>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</si>
  <si>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</si>
  <si>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</si>
  <si>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</si>
  <si>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</si>
  <si>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</si>
  <si>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</si>
  <si>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</si>
  <si>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</si>
  <si>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</si>
  <si>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</si>
  <si>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</si>
  <si>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</si>
  <si>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</si>
  <si>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</si>
  <si>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</si>
  <si>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</si>
  <si>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</si>
  <si>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</si>
  <si>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</si>
  <si>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</si>
  <si>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</si>
  <si>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</si>
  <si>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</si>
  <si>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</si>
  <si>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</si>
  <si>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</si>
  <si>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</si>
  <si>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</si>
  <si>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</si>
  <si>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</si>
  <si>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</si>
  <si>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</si>
  <si>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</si>
  <si>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</si>
  <si>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</si>
  <si>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</si>
  <si>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</si>
  <si>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</si>
  <si>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</si>
  <si>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</si>
  <si>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</si>
  <si>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</si>
  <si>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</si>
  <si>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</si>
  <si>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</si>
  <si>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</si>
  <si>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</si>
  <si>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</si>
  <si>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</si>
  <si>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</si>
  <si>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</si>
  <si>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</si>
  <si>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</si>
  <si>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</si>
  <si>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</si>
  <si>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</si>
  <si>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</si>
  <si>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</si>
  <si>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</si>
  <si>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</si>
  <si>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</si>
  <si>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</si>
  <si>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</si>
  <si>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</si>
  <si>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</si>
  <si>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</si>
  <si>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</si>
  <si>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</si>
  <si>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</si>
  <si>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</si>
  <si>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</si>
  <si>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</si>
  <si>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</si>
  <si>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</si>
  <si>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</si>
  <si>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</si>
  <si>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</si>
  <si>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</si>
  <si>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</si>
  <si>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</si>
  <si>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</si>
  <si>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</si>
  <si>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</si>
  <si>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</si>
  <si>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</si>
  <si>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</si>
  <si>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</si>
  <si>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</si>
  <si>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</si>
  <si>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</si>
  <si>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</si>
  <si>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</si>
  <si>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</si>
  <si>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</si>
  <si>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</si>
  <si>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</si>
  <si>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</si>
  <si>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</si>
  <si>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</si>
  <si>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</si>
  <si>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</si>
  <si>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</si>
  <si>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</si>
  <si>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</si>
  <si>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</si>
  <si>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467722593</t>
  </si>
  <si>
    <t>VV</t>
  </si>
  <si>
    <t>2*3*0,65+1,5*3*0,65</t>
  </si>
  <si>
    <t>317941121</t>
  </si>
  <si>
    <t>Osazování ocelových válcovaných nosníků na zdivu I, IE, U, UE nebo L do č. 12 nebo výšky do 120 mm</t>
  </si>
  <si>
    <t>t</t>
  </si>
  <si>
    <t>-570648940</t>
  </si>
  <si>
    <t>M</t>
  </si>
  <si>
    <t>13010712.R</t>
  </si>
  <si>
    <t>ocel profilová jakost S235JR (11 375)</t>
  </si>
  <si>
    <t>8</t>
  </si>
  <si>
    <t>814876720</t>
  </si>
  <si>
    <t>342272225</t>
  </si>
  <si>
    <t>Příčka z pórobetonových hladkých tvárnic na tenkovrstvou maltu tl 100 mm</t>
  </si>
  <si>
    <t>m2</t>
  </si>
  <si>
    <t>387895271</t>
  </si>
  <si>
    <t>1,45*3+1,35*3-0,8*2-0,6*2+1*3+1,2*3-0,6*2+1,05*3</t>
  </si>
  <si>
    <t>5</t>
  </si>
  <si>
    <t>342291121.R</t>
  </si>
  <si>
    <t>Ukotvení příček uhelníky</t>
  </si>
  <si>
    <t>soubor</t>
  </si>
  <si>
    <t>-846004142</t>
  </si>
  <si>
    <t>6</t>
  </si>
  <si>
    <t>Úpravy povrchů, podlahy a osazování výplní</t>
  </si>
  <si>
    <t>611131121</t>
  </si>
  <si>
    <t>Penetrační disperzní nátěr vnitřních stropů nanášený ručně</t>
  </si>
  <si>
    <t>-383028172</t>
  </si>
  <si>
    <t>7</t>
  </si>
  <si>
    <t>611142001</t>
  </si>
  <si>
    <t>Pletivo sklovláknité vnitřních stropů vtlačené do tmelu</t>
  </si>
  <si>
    <t>-1021866640</t>
  </si>
  <si>
    <t>611321141</t>
  </si>
  <si>
    <t>Vápenocementová omítka štuková dvouvrstvá vnitřních stropů rovných nanášená ručně</t>
  </si>
  <si>
    <t>-441968029</t>
  </si>
  <si>
    <t>9</t>
  </si>
  <si>
    <t>612131121</t>
  </si>
  <si>
    <t>Penetrační disperzní nátěr vnitřních stěn nanášený ručně</t>
  </si>
  <si>
    <t>-1158747487</t>
  </si>
  <si>
    <t>10</t>
  </si>
  <si>
    <t>612142001</t>
  </si>
  <si>
    <t>Pletivo sklovláknité vnitřních stěn vtlačené do tmelu</t>
  </si>
  <si>
    <t>1840022987</t>
  </si>
  <si>
    <t>11</t>
  </si>
  <si>
    <t>612321141</t>
  </si>
  <si>
    <t>Vápenocementová omítka štuková dvouvrstvá vnitřních stěn nanášená ručně</t>
  </si>
  <si>
    <t>-342315088</t>
  </si>
  <si>
    <t>632450134</t>
  </si>
  <si>
    <t>Vyrovnávací cementový potěr tl přes 40 do 50 mm ze suchých směsí provedený v ploše</t>
  </si>
  <si>
    <t>-1058788205</t>
  </si>
  <si>
    <t>13</t>
  </si>
  <si>
    <t>642942111</t>
  </si>
  <si>
    <t>Osazování zárubní nebo rámů dveřních kovových do 2,5 m2 na MC</t>
  </si>
  <si>
    <t>kus</t>
  </si>
  <si>
    <t>1781859193</t>
  </si>
  <si>
    <t>14</t>
  </si>
  <si>
    <t>RMAT0001</t>
  </si>
  <si>
    <t>zárubeň pl. do 2,5 m2</t>
  </si>
  <si>
    <t>-1966378760</t>
  </si>
  <si>
    <t>15</t>
  </si>
  <si>
    <t>642942221</t>
  </si>
  <si>
    <t>Osazování zárubní nebo rámů dveřních kovových přes 2,5 do 4,5 m2 na MC</t>
  </si>
  <si>
    <t>193178995</t>
  </si>
  <si>
    <t>16</t>
  </si>
  <si>
    <t>RMAT0003</t>
  </si>
  <si>
    <t>zárubeň pl. přes 2,5 m2</t>
  </si>
  <si>
    <t>395373431</t>
  </si>
  <si>
    <t>17</t>
  </si>
  <si>
    <t>642946111</t>
  </si>
  <si>
    <t>Osazování pouzdra posuvných dveří s jednou kapsou pro jedno křídlo š do 800 mm do zděné příčky</t>
  </si>
  <si>
    <t>-1729798469</t>
  </si>
  <si>
    <t>18</t>
  </si>
  <si>
    <t>55331612</t>
  </si>
  <si>
    <t>pouzdro stavební do zdiva pro 1 křídlo posuvných dveří š 800mm v do 2100mm</t>
  </si>
  <si>
    <t>-16522696</t>
  </si>
  <si>
    <t>Ostatní konstrukce a práce, bourání</t>
  </si>
  <si>
    <t>19</t>
  </si>
  <si>
    <t>949101111</t>
  </si>
  <si>
    <t>Lešení pomocné pro objekty pozemních staveb s lešeňovou podlahou v do 1,9 m zatížení do 150 kg/m2</t>
  </si>
  <si>
    <t>-1775217045</t>
  </si>
  <si>
    <t>20</t>
  </si>
  <si>
    <t>952901111</t>
  </si>
  <si>
    <t>Vyčištění budov bytové a občanské výstavby při výšce podlaží do 4 m</t>
  </si>
  <si>
    <t>632760651</t>
  </si>
  <si>
    <t>953735114</t>
  </si>
  <si>
    <t>Odvětrání vodorovné plastovými troubami DN přes 110 do 140 mm ukládanými na sraz</t>
  </si>
  <si>
    <t>m</t>
  </si>
  <si>
    <t>1672486472</t>
  </si>
  <si>
    <t>22</t>
  </si>
  <si>
    <t>953943112</t>
  </si>
  <si>
    <t>Osazování výrobků přes 1 do 5 kg/kus do vysekaných kapes zdiva</t>
  </si>
  <si>
    <t>-1751463125</t>
  </si>
  <si>
    <t>23</t>
  </si>
  <si>
    <t>13010510</t>
  </si>
  <si>
    <t>úhelník ocelový nerovnostranný jakost S235JR (11 375) 75x50x5mm</t>
  </si>
  <si>
    <t>490755076</t>
  </si>
  <si>
    <t>24</t>
  </si>
  <si>
    <t>962031133</t>
  </si>
  <si>
    <t>Bourání příček nebo přizdívek z cihel pálených tl přes 100 do 150 mm</t>
  </si>
  <si>
    <t>1300336424</t>
  </si>
  <si>
    <t>25</t>
  </si>
  <si>
    <t>965042131</t>
  </si>
  <si>
    <t>Bourání podkladů pod dlažby nebo mazanin betonových nebo z litého asfaltu tl do 100 mm pl do 4 m2</t>
  </si>
  <si>
    <t>931382912</t>
  </si>
  <si>
    <t>26</t>
  </si>
  <si>
    <t>965081223</t>
  </si>
  <si>
    <t>Bourání podlah z dlaždic keramických nebo xylolitových tl přes 10 mm plochy přes 1 m2</t>
  </si>
  <si>
    <t>1485586697</t>
  </si>
  <si>
    <t>27</t>
  </si>
  <si>
    <t>968062455</t>
  </si>
  <si>
    <t>Vybourání dřevěných dveřních zárubní pl do 2 m2</t>
  </si>
  <si>
    <t>-1735361255</t>
  </si>
  <si>
    <t>28</t>
  </si>
  <si>
    <t>968082015</t>
  </si>
  <si>
    <t>Vybourání plastových rámů oken včetně křídel plochy do 1 m2</t>
  </si>
  <si>
    <t>-1123813508</t>
  </si>
  <si>
    <t>0,6*0,6*3+0,6*0,2*2</t>
  </si>
  <si>
    <t>29</t>
  </si>
  <si>
    <t>968082016</t>
  </si>
  <si>
    <t>Vybourání plastových rámů oken včetně křídel plochy přes 1 do 2 m2</t>
  </si>
  <si>
    <t>-239485047</t>
  </si>
  <si>
    <t>1,2*1,2+1,5*1,8</t>
  </si>
  <si>
    <t>30</t>
  </si>
  <si>
    <t>971033141</t>
  </si>
  <si>
    <t>Vybourání otvorů ve zdivu cihelném D do 60 mm na MVC nebo MV tl do 300 mm</t>
  </si>
  <si>
    <t>2102610778</t>
  </si>
  <si>
    <t>31</t>
  </si>
  <si>
    <t>971033371</t>
  </si>
  <si>
    <t>Vybourání otvorů ve zdivu cihelném pl do 0,09 m2 na MVC nebo MV tl do 750 mm</t>
  </si>
  <si>
    <t>-1137202546</t>
  </si>
  <si>
    <t>32</t>
  </si>
  <si>
    <t>971033631</t>
  </si>
  <si>
    <t>Vybourání otvorů ve zdivu cihelném pl do 4 m2 na MVC nebo MV tl do 150 mm</t>
  </si>
  <si>
    <t>-1859042584</t>
  </si>
  <si>
    <t>33</t>
  </si>
  <si>
    <t>971033641</t>
  </si>
  <si>
    <t>Vybourání otvorů ve zdivu cihelném pl do 4 m2 na MVC nebo MV tl do 300 mm</t>
  </si>
  <si>
    <t>-1645216952</t>
  </si>
  <si>
    <t>34</t>
  </si>
  <si>
    <t>971033651</t>
  </si>
  <si>
    <t>Vybourání otvorů ve zdivu cihelném pl do 4 m2 na MVC nebo MV tl do 600 mm</t>
  </si>
  <si>
    <t>109847279</t>
  </si>
  <si>
    <t>35</t>
  </si>
  <si>
    <t>978011191</t>
  </si>
  <si>
    <t>Otlučení (osekání) vnitřní vápenné nebo vápenocementové omítky stropů v rozsahu přes 50 do 100 %</t>
  </si>
  <si>
    <t>1850486162</t>
  </si>
  <si>
    <t>36</t>
  </si>
  <si>
    <t>978013191</t>
  </si>
  <si>
    <t>Otlučení (osekání) vnitřní vápenné nebo vápenocementové omítky stěn v rozsahu přes 50 do 100 %</t>
  </si>
  <si>
    <t>-1306032791</t>
  </si>
  <si>
    <t>37</t>
  </si>
  <si>
    <t>978059541</t>
  </si>
  <si>
    <t>Odsekání a odebrání obkladů stěn z vnitřních obkládaček plochy přes 1 m2</t>
  </si>
  <si>
    <t>-658730780</t>
  </si>
  <si>
    <t>38</t>
  </si>
  <si>
    <t>R00005</t>
  </si>
  <si>
    <t>Oprava venkovního schodiště</t>
  </si>
  <si>
    <t xml:space="preserve">soubor </t>
  </si>
  <si>
    <t>-689968333</t>
  </si>
  <si>
    <t>P</t>
  </si>
  <si>
    <t>Poznámka k položce:_x000d_
Vybouraní stávajícího schodiště a provedení nového vč. nášlapu</t>
  </si>
  <si>
    <t>997</t>
  </si>
  <si>
    <t>Přesun sutě</t>
  </si>
  <si>
    <t>39</t>
  </si>
  <si>
    <t>997013111</t>
  </si>
  <si>
    <t>Vnitrostaveništní doprava suti a vybouraných hmot pro budovy v do 6 m</t>
  </si>
  <si>
    <t>-1202705869</t>
  </si>
  <si>
    <t>40</t>
  </si>
  <si>
    <t>997013501</t>
  </si>
  <si>
    <t>Odvoz suti a vybouraných hmot na skládku nebo meziskládku do 1 km se složením</t>
  </si>
  <si>
    <t>-1539249676</t>
  </si>
  <si>
    <t>41</t>
  </si>
  <si>
    <t>997013509</t>
  </si>
  <si>
    <t>Příplatek k odvozu suti a vybouraných hmot na skládku ZKD 1 km přes 1 km</t>
  </si>
  <si>
    <t>1126576532</t>
  </si>
  <si>
    <t>35,925*10 "Přepočtené koeficientem množství</t>
  </si>
  <si>
    <t>42</t>
  </si>
  <si>
    <t>997013631</t>
  </si>
  <si>
    <t>Poplatek za uložení na skládce (skládkovné) stavebního odpadu směsného kód odpadu 17 09 04</t>
  </si>
  <si>
    <t>386583276</t>
  </si>
  <si>
    <t>998</t>
  </si>
  <si>
    <t>Přesun hmot</t>
  </si>
  <si>
    <t>43</t>
  </si>
  <si>
    <t>998011001</t>
  </si>
  <si>
    <t>Přesun hmot pro budovy zděné v do 6 m</t>
  </si>
  <si>
    <t>52166443</t>
  </si>
  <si>
    <t>PSV</t>
  </si>
  <si>
    <t>Práce a dodávky PSV</t>
  </si>
  <si>
    <t>711</t>
  </si>
  <si>
    <t>Izolace proti vodě, vlhkosti a plynům</t>
  </si>
  <si>
    <t>44</t>
  </si>
  <si>
    <t>711111001</t>
  </si>
  <si>
    <t>Provedení izolace proti zemní vlhkosti vodorovné za studena nátěrem penetračním</t>
  </si>
  <si>
    <t>1366949895</t>
  </si>
  <si>
    <t>45</t>
  </si>
  <si>
    <t>RMAT0002</t>
  </si>
  <si>
    <t>lak asfaltový izolační ALP-PENETRAL 9l</t>
  </si>
  <si>
    <t>-1356884799</t>
  </si>
  <si>
    <t>46</t>
  </si>
  <si>
    <t>711141559</t>
  </si>
  <si>
    <t>Provedení izolace proti zemní vlhkosti pásy přitavením vodorovné NAIP</t>
  </si>
  <si>
    <t>-1871452641</t>
  </si>
  <si>
    <t>47</t>
  </si>
  <si>
    <t>SKA.603132</t>
  </si>
  <si>
    <t>BITAGIT 35 mineral 1,00/10m M2</t>
  </si>
  <si>
    <t>-768975168</t>
  </si>
  <si>
    <t>43,79*1,1655 "Přepočtené koeficientem množství</t>
  </si>
  <si>
    <t>48</t>
  </si>
  <si>
    <t>998711101</t>
  </si>
  <si>
    <t>Přesun hmot tonážní pro izolace proti vodě, vlhkosti a plynům v objektech v do 6 m</t>
  </si>
  <si>
    <t>1582256723</t>
  </si>
  <si>
    <t>721</t>
  </si>
  <si>
    <t>Zdravotechnika - vnitřní kanalizace</t>
  </si>
  <si>
    <t>49</t>
  </si>
  <si>
    <t>7211176244R00</t>
  </si>
  <si>
    <t>Čisticí kus</t>
  </si>
  <si>
    <t>1067782954</t>
  </si>
  <si>
    <t>50</t>
  </si>
  <si>
    <t>7211176424R00</t>
  </si>
  <si>
    <t>Napojení na stávající odpad</t>
  </si>
  <si>
    <t>855914639</t>
  </si>
  <si>
    <t>51</t>
  </si>
  <si>
    <t>721174025</t>
  </si>
  <si>
    <t>Potrubí kanalizační z PP odpadní DN 110</t>
  </si>
  <si>
    <t>459726405</t>
  </si>
  <si>
    <t>52</t>
  </si>
  <si>
    <t>721174042</t>
  </si>
  <si>
    <t>Potrubí kanalizační z PP připojovací DN 40</t>
  </si>
  <si>
    <t>637924733</t>
  </si>
  <si>
    <t>53</t>
  </si>
  <si>
    <t>721174043</t>
  </si>
  <si>
    <t>Potrubí kanalizační z PP připojovací DN 50</t>
  </si>
  <si>
    <t>43294163</t>
  </si>
  <si>
    <t>54</t>
  </si>
  <si>
    <t>721174044</t>
  </si>
  <si>
    <t>Potrubí kanalizační z PP připojovací DN 75</t>
  </si>
  <si>
    <t>-1736324843</t>
  </si>
  <si>
    <t>55</t>
  </si>
  <si>
    <t>721176425R00</t>
  </si>
  <si>
    <t>Přepojení potrubi HT DN 75</t>
  </si>
  <si>
    <t>1172894419</t>
  </si>
  <si>
    <t>56</t>
  </si>
  <si>
    <t>721194104</t>
  </si>
  <si>
    <t>Vyvedení a upevnění odpadních výpustek DN 40</t>
  </si>
  <si>
    <t>-1141079859</t>
  </si>
  <si>
    <t>57</t>
  </si>
  <si>
    <t>721194105</t>
  </si>
  <si>
    <t>Vyvedení a upevnění odpadních výpustek DN 50</t>
  </si>
  <si>
    <t>-1861720252</t>
  </si>
  <si>
    <t>58</t>
  </si>
  <si>
    <t>721194109</t>
  </si>
  <si>
    <t>Vyvedení a upevnění odpadních výpustek DN 110</t>
  </si>
  <si>
    <t>829829318</t>
  </si>
  <si>
    <t>59</t>
  </si>
  <si>
    <t>721211401</t>
  </si>
  <si>
    <t>Vpusť podlahová s vodorovným odtokem DN 40/50 mřížka nerez 115x115</t>
  </si>
  <si>
    <t>-195471457</t>
  </si>
  <si>
    <t>60</t>
  </si>
  <si>
    <t>721290111</t>
  </si>
  <si>
    <t>Zkouška těsnosti potrubí kanalizace vodou DN do 125</t>
  </si>
  <si>
    <t>492467068</t>
  </si>
  <si>
    <t>61</t>
  </si>
  <si>
    <t>733161931R00</t>
  </si>
  <si>
    <t>vsazení odbočky do potrubí</t>
  </si>
  <si>
    <t>852289181</t>
  </si>
  <si>
    <t>62</t>
  </si>
  <si>
    <t>998721101</t>
  </si>
  <si>
    <t>Přesun hmot tonážní pro vnitřní kanalizaci v objektech v do 6 m</t>
  </si>
  <si>
    <t>-86592943</t>
  </si>
  <si>
    <t>722</t>
  </si>
  <si>
    <t>Zdravotechnika - vnitřní vodovod</t>
  </si>
  <si>
    <t>63</t>
  </si>
  <si>
    <t>722172636R00</t>
  </si>
  <si>
    <t>Napojení na stávající rozvod</t>
  </si>
  <si>
    <t>-1694436685</t>
  </si>
  <si>
    <t>64</t>
  </si>
  <si>
    <t>722174002</t>
  </si>
  <si>
    <t>Potrubí vodovodní plastové PPR svar polyfúze PN 16 D 20x2,8 mm</t>
  </si>
  <si>
    <t>1633256722</t>
  </si>
  <si>
    <t>65</t>
  </si>
  <si>
    <t>722181113</t>
  </si>
  <si>
    <t>Ochrana vodovodního potrubí plstěnými pásy DN do 25 mm</t>
  </si>
  <si>
    <t>-1231665119</t>
  </si>
  <si>
    <t>66</t>
  </si>
  <si>
    <t>722190401</t>
  </si>
  <si>
    <t>Vyvedení a upevnění výpustku DN do 25</t>
  </si>
  <si>
    <t>-724912796</t>
  </si>
  <si>
    <t>67</t>
  </si>
  <si>
    <t>722220111</t>
  </si>
  <si>
    <t>Nástěnka pro výtokový ventil G 1/2" s jedním závitem</t>
  </si>
  <si>
    <t>1608507724</t>
  </si>
  <si>
    <t>68</t>
  </si>
  <si>
    <t>722220121</t>
  </si>
  <si>
    <t>Nástěnka pro baterii G 1/2" s jedním závitem</t>
  </si>
  <si>
    <t>pár</t>
  </si>
  <si>
    <t>-1475688210</t>
  </si>
  <si>
    <t>69</t>
  </si>
  <si>
    <t>722231141</t>
  </si>
  <si>
    <t>Ventil závitový pojistný rohový G 1/2"</t>
  </si>
  <si>
    <t>-1536908520</t>
  </si>
  <si>
    <t>4*2+2+1</t>
  </si>
  <si>
    <t>70</t>
  </si>
  <si>
    <t>722240122</t>
  </si>
  <si>
    <t>Kohout kulový plastový PPR DN 20</t>
  </si>
  <si>
    <t>-343591009</t>
  </si>
  <si>
    <t>71</t>
  </si>
  <si>
    <t>722290246</t>
  </si>
  <si>
    <t>Zkouška těsnosti vodovodního potrubí plastového DN do 40</t>
  </si>
  <si>
    <t>-831766219</t>
  </si>
  <si>
    <t>72</t>
  </si>
  <si>
    <t>998722101</t>
  </si>
  <si>
    <t>Přesun hmot tonážní pro vnitřní vodovod v objektech v do 6 m</t>
  </si>
  <si>
    <t>-1161936702</t>
  </si>
  <si>
    <t>725</t>
  </si>
  <si>
    <t>Zdravotechnika - zařizovací předměty</t>
  </si>
  <si>
    <t>73</t>
  </si>
  <si>
    <t>230120047R00</t>
  </si>
  <si>
    <t>Silikonování</t>
  </si>
  <si>
    <t>738891975</t>
  </si>
  <si>
    <t>74</t>
  </si>
  <si>
    <t>725112171</t>
  </si>
  <si>
    <t>Kombi klozet s hlubokým splachováním odpad vodorovný</t>
  </si>
  <si>
    <t>-1450085466</t>
  </si>
  <si>
    <t>75</t>
  </si>
  <si>
    <t>725121521</t>
  </si>
  <si>
    <t>Pisoárový záchodek automatický s infračerveným senzorem</t>
  </si>
  <si>
    <t>1761591739</t>
  </si>
  <si>
    <t>76</t>
  </si>
  <si>
    <t>725211602</t>
  </si>
  <si>
    <t>Umyvadlo keramické bílé šířky 550 mm bez krytu na sifon připevněné na stěnu šrouby</t>
  </si>
  <si>
    <t>1740612556</t>
  </si>
  <si>
    <t>77</t>
  </si>
  <si>
    <t>725240812R00</t>
  </si>
  <si>
    <t>Sprchový set</t>
  </si>
  <si>
    <t>903477364</t>
  </si>
  <si>
    <t>78</t>
  </si>
  <si>
    <t>725822613</t>
  </si>
  <si>
    <t>Baterie umyvadlová stojánková páková s výpustí</t>
  </si>
  <si>
    <t>96980127</t>
  </si>
  <si>
    <t>79</t>
  </si>
  <si>
    <t>725823633R00</t>
  </si>
  <si>
    <t>Sekání průrazů a drážek</t>
  </si>
  <si>
    <t>1103617516</t>
  </si>
  <si>
    <t>80</t>
  </si>
  <si>
    <t>725841312</t>
  </si>
  <si>
    <t>Baterie sprchová nástěnná páková</t>
  </si>
  <si>
    <t>-612186101</t>
  </si>
  <si>
    <t>81</t>
  </si>
  <si>
    <t>725860184RT1</t>
  </si>
  <si>
    <t>Sifon umyvadlový</t>
  </si>
  <si>
    <t>-837210349</t>
  </si>
  <si>
    <t>82</t>
  </si>
  <si>
    <t>725980123</t>
  </si>
  <si>
    <t>Dvířka 30/30</t>
  </si>
  <si>
    <t>1032331739</t>
  </si>
  <si>
    <t>83</t>
  </si>
  <si>
    <t>998725101</t>
  </si>
  <si>
    <t>Přesun hmot tonážní pro zařizovací předměty v objektech v do 6 m</t>
  </si>
  <si>
    <t>1217066863</t>
  </si>
  <si>
    <t>733</t>
  </si>
  <si>
    <t>Ústřední vytápění - rozvodné potrubí</t>
  </si>
  <si>
    <t>84</t>
  </si>
  <si>
    <t>733221102</t>
  </si>
  <si>
    <t>Potrubí měděné měkké spojované měkkým pájením D 15x1 mm</t>
  </si>
  <si>
    <t>-167883293</t>
  </si>
  <si>
    <t>85</t>
  </si>
  <si>
    <t>733290801</t>
  </si>
  <si>
    <t>Demontáž potrubí měděného D do 35x1,5 mm</t>
  </si>
  <si>
    <t>1146575500</t>
  </si>
  <si>
    <t>86</t>
  </si>
  <si>
    <t>733291101</t>
  </si>
  <si>
    <t>Zkouška těsnosti potrubí měděné D do 35x1,5</t>
  </si>
  <si>
    <t>2102399452</t>
  </si>
  <si>
    <t>734</t>
  </si>
  <si>
    <t>Ústřední vytápění - armatury</t>
  </si>
  <si>
    <t>87</t>
  </si>
  <si>
    <t>734261233</t>
  </si>
  <si>
    <t>Šroubení topenářské přímé G 1/2 PN 16 do 120°C</t>
  </si>
  <si>
    <t>-469778113</t>
  </si>
  <si>
    <t>735</t>
  </si>
  <si>
    <t>Ústřední vytápění - otopná tělesa</t>
  </si>
  <si>
    <t>88</t>
  </si>
  <si>
    <t>722130901R00</t>
  </si>
  <si>
    <t>Navaření vývodů</t>
  </si>
  <si>
    <t>963829261</t>
  </si>
  <si>
    <t>89</t>
  </si>
  <si>
    <t>722220875R00</t>
  </si>
  <si>
    <t>Navaření hrdel</t>
  </si>
  <si>
    <t>-863752247</t>
  </si>
  <si>
    <t>90</t>
  </si>
  <si>
    <t>725823631RT1</t>
  </si>
  <si>
    <t>Nátěr potrubí</t>
  </si>
  <si>
    <t>soub</t>
  </si>
  <si>
    <t>-1838533319</t>
  </si>
  <si>
    <t>91</t>
  </si>
  <si>
    <t>725823813RT1</t>
  </si>
  <si>
    <t>Dem. potrubí</t>
  </si>
  <si>
    <t>1461695733</t>
  </si>
  <si>
    <t>92</t>
  </si>
  <si>
    <t>725825633R00</t>
  </si>
  <si>
    <t>Prodloužení</t>
  </si>
  <si>
    <t>-2079003005</t>
  </si>
  <si>
    <t>93</t>
  </si>
  <si>
    <t>725825633RT1</t>
  </si>
  <si>
    <t>Rad. šroubení</t>
  </si>
  <si>
    <t>-1614708363</t>
  </si>
  <si>
    <t>94</t>
  </si>
  <si>
    <t>72582633RT1</t>
  </si>
  <si>
    <t>Výměna radiátoru vč. šroubení</t>
  </si>
  <si>
    <t>-64180110</t>
  </si>
  <si>
    <t>95</t>
  </si>
  <si>
    <t>734227213R00</t>
  </si>
  <si>
    <t>Napouštění, vypouštění otopného systému</t>
  </si>
  <si>
    <t>-1790426581</t>
  </si>
  <si>
    <t>96</t>
  </si>
  <si>
    <t>734227423R00</t>
  </si>
  <si>
    <t>Dem + zpětná montáž radiátorů</t>
  </si>
  <si>
    <t>-1499432444</t>
  </si>
  <si>
    <t>97</t>
  </si>
  <si>
    <t>735111810</t>
  </si>
  <si>
    <t>Demontáž otopného tělesa litinového článkového</t>
  </si>
  <si>
    <t>1011781884</t>
  </si>
  <si>
    <t>98</t>
  </si>
  <si>
    <t>735151275</t>
  </si>
  <si>
    <t>Otopné těleso panelové jednodeskové 1 přídavná přestupní plocha výška/délka 600/800 mm výkon 802 W</t>
  </si>
  <si>
    <t>-274635067</t>
  </si>
  <si>
    <t>99</t>
  </si>
  <si>
    <t>735151277</t>
  </si>
  <si>
    <t>Otopné těleso panelové jednodeskové 1 přídavná přestupní plocha výška/délka 600/1000 mm výkon 1002 W</t>
  </si>
  <si>
    <t>-382923460</t>
  </si>
  <si>
    <t>741</t>
  </si>
  <si>
    <t>Elektroinstalace - silnoproud</t>
  </si>
  <si>
    <t>100</t>
  </si>
  <si>
    <t>741110511</t>
  </si>
  <si>
    <t>Montáž lišta a kanálek vkládací šířky do 60 mm s víčkem</t>
  </si>
  <si>
    <t>-1402244596</t>
  </si>
  <si>
    <t>101</t>
  </si>
  <si>
    <t>34571004</t>
  </si>
  <si>
    <t>lišta elektroinstalační hranatá PVC 20x20mm</t>
  </si>
  <si>
    <t>409411028</t>
  </si>
  <si>
    <t>20*1,05 'Přepočtené koeficientem množství</t>
  </si>
  <si>
    <t>102</t>
  </si>
  <si>
    <t>741122122</t>
  </si>
  <si>
    <t>Montáž kabel Cu plný kulatý žíla 3x1,5 až 6 mm2 zatažený v trubkách (např. CYKY)</t>
  </si>
  <si>
    <t>-1131955466</t>
  </si>
  <si>
    <t>120+160</t>
  </si>
  <si>
    <t>103</t>
  </si>
  <si>
    <t>34111030</t>
  </si>
  <si>
    <t>kabel instalační jádro Cu plné izolace PVC plášť PVC 450/750V (CYKY) 3x1,5mm2</t>
  </si>
  <si>
    <t>696607835</t>
  </si>
  <si>
    <t>120*1,15 'Přepočtené koeficientem množství</t>
  </si>
  <si>
    <t>104</t>
  </si>
  <si>
    <t>34111036</t>
  </si>
  <si>
    <t>kabel instalační jádro Cu plné izolace PVC plášť PVC 450/750V (CYKY) 3x2,5mm2</t>
  </si>
  <si>
    <t>-321657729</t>
  </si>
  <si>
    <t>160*1,15 'Přepočtené koeficientem množství</t>
  </si>
  <si>
    <t>105</t>
  </si>
  <si>
    <t>741122142</t>
  </si>
  <si>
    <t>Montáž kabel Cu plný kulatý žíla 5x1,5 až 2,5 mm2 zatažený v trubkách (např. CYKY)</t>
  </si>
  <si>
    <t>1378124902</t>
  </si>
  <si>
    <t>106</t>
  </si>
  <si>
    <t>34111090</t>
  </si>
  <si>
    <t>kabel instalační jádro Cu plné izolace PVC plášť PVC 450/750V (CYKY) 5x1,5mm2</t>
  </si>
  <si>
    <t>1731564910</t>
  </si>
  <si>
    <t>50*1,15 'Přepočtené koeficientem množství</t>
  </si>
  <si>
    <t>107</t>
  </si>
  <si>
    <t>R00004</t>
  </si>
  <si>
    <t>Sekání kabelových tras, zapravení, hrubý úklid</t>
  </si>
  <si>
    <t>-1787787333</t>
  </si>
  <si>
    <t>108</t>
  </si>
  <si>
    <t>R0001</t>
  </si>
  <si>
    <t>D+M Zásuvka 230V/16A dvojitá vč. rámečků</t>
  </si>
  <si>
    <t>-1189395009</t>
  </si>
  <si>
    <t>109</t>
  </si>
  <si>
    <t>R0002</t>
  </si>
  <si>
    <t>D+M Krabice přístrojová KP</t>
  </si>
  <si>
    <t>-384084086</t>
  </si>
  <si>
    <t>110</t>
  </si>
  <si>
    <t>R00020</t>
  </si>
  <si>
    <t>podružný materiál</t>
  </si>
  <si>
    <t>kmpl</t>
  </si>
  <si>
    <t>-256956544</t>
  </si>
  <si>
    <t>111</t>
  </si>
  <si>
    <t>R0003</t>
  </si>
  <si>
    <t>D+M Střídavý přepínač vč. rámečků</t>
  </si>
  <si>
    <t>-1546568729</t>
  </si>
  <si>
    <t>3+8</t>
  </si>
  <si>
    <t>112</t>
  </si>
  <si>
    <t>R0005</t>
  </si>
  <si>
    <t>D+M Stropní svítidlo panelové povrchové</t>
  </si>
  <si>
    <t>3184227</t>
  </si>
  <si>
    <t>113</t>
  </si>
  <si>
    <t>R0006</t>
  </si>
  <si>
    <t xml:space="preserve">D+M Stropní svítidlo IP65 </t>
  </si>
  <si>
    <t>-1477246862</t>
  </si>
  <si>
    <t>114</t>
  </si>
  <si>
    <t>R000010</t>
  </si>
  <si>
    <t>Demontáž osvětlení</t>
  </si>
  <si>
    <t>hod</t>
  </si>
  <si>
    <t>971847672</t>
  </si>
  <si>
    <t>115</t>
  </si>
  <si>
    <t>R000011</t>
  </si>
  <si>
    <t>Spolupráce s ostatnimi profesemi</t>
  </si>
  <si>
    <t>406168735</t>
  </si>
  <si>
    <t>116</t>
  </si>
  <si>
    <t>R000012</t>
  </si>
  <si>
    <t>nezměřitelné pracovní výkony</t>
  </si>
  <si>
    <t>1853369231</t>
  </si>
  <si>
    <t>117</t>
  </si>
  <si>
    <t>R000013</t>
  </si>
  <si>
    <t>Vychozí revizní správa</t>
  </si>
  <si>
    <t>-894852935</t>
  </si>
  <si>
    <t>118</t>
  </si>
  <si>
    <t>R000014</t>
  </si>
  <si>
    <t>Spolupráce s revizním technikem</t>
  </si>
  <si>
    <t>-1905612951</t>
  </si>
  <si>
    <t>119</t>
  </si>
  <si>
    <t>R0007</t>
  </si>
  <si>
    <t>Ostatní přípomocné práce</t>
  </si>
  <si>
    <t>1346731016</t>
  </si>
  <si>
    <t>120</t>
  </si>
  <si>
    <t>R0008</t>
  </si>
  <si>
    <t>D+M Hlídač pohybu 360° PD3-1C-SM IP44 bílá LUXOMAT</t>
  </si>
  <si>
    <t>-327686967</t>
  </si>
  <si>
    <t>121</t>
  </si>
  <si>
    <t>R0009</t>
  </si>
  <si>
    <t>D+M Krabice 80x 80x 40 IP44 Gewiss průchodky tlakové víko 44 C</t>
  </si>
  <si>
    <t>228708848</t>
  </si>
  <si>
    <t>751</t>
  </si>
  <si>
    <t>Vzduchotechnika</t>
  </si>
  <si>
    <t>122</t>
  </si>
  <si>
    <t>751133012</t>
  </si>
  <si>
    <t>Montáž ventilátoru diagonálního nízkotlakého potrubního nevýbušného D přes 100 do 200 mm</t>
  </si>
  <si>
    <t>1605934564</t>
  </si>
  <si>
    <t>123</t>
  </si>
  <si>
    <t>RMAT0004</t>
  </si>
  <si>
    <t>ventiláor TD 160/100 NT SILENT IP44 tichý potrubní vent. s doběhem</t>
  </si>
  <si>
    <t>444515936</t>
  </si>
  <si>
    <t>124</t>
  </si>
  <si>
    <t>751398021</t>
  </si>
  <si>
    <t>Montáž větrací mřížky stěnové do 0,040 m2</t>
  </si>
  <si>
    <t>-1375116516</t>
  </si>
  <si>
    <t>125</t>
  </si>
  <si>
    <t>RMAT0005</t>
  </si>
  <si>
    <t xml:space="preserve">Odvodní mřížka </t>
  </si>
  <si>
    <t>1000681109</t>
  </si>
  <si>
    <t>126</t>
  </si>
  <si>
    <t>751398041</t>
  </si>
  <si>
    <t>Montáž protidešťové žaluzie nebo žaluziové klapky na kruhové potrubí D do 300 mm</t>
  </si>
  <si>
    <t>797897300</t>
  </si>
  <si>
    <t>127</t>
  </si>
  <si>
    <t>42972901</t>
  </si>
  <si>
    <t>žaluzie protidešťová plastová s pevnými lamelami, pro potrubí D 160mm</t>
  </si>
  <si>
    <t>-38290917</t>
  </si>
  <si>
    <t>128</t>
  </si>
  <si>
    <t>751510042</t>
  </si>
  <si>
    <t>Vzduchotechnické potrubí z pozinkovaného plechu kruhové spirálně vinutá trouba bez příruby D přes 100 do 200 mm</t>
  </si>
  <si>
    <t>781711595</t>
  </si>
  <si>
    <t>129</t>
  </si>
  <si>
    <t>751514478</t>
  </si>
  <si>
    <t>Montáž přechodu osového nebo pravoúhlého do plechového potrubí kruhového bez příruby D přes 100 do 200 mm</t>
  </si>
  <si>
    <t>1883331119</t>
  </si>
  <si>
    <t>130</t>
  </si>
  <si>
    <t>42981346</t>
  </si>
  <si>
    <t>přechod osový Pz D1/D2 = 125/100mm</t>
  </si>
  <si>
    <t>1377674184</t>
  </si>
  <si>
    <t>131</t>
  </si>
  <si>
    <t>2054181870</t>
  </si>
  <si>
    <t>132</t>
  </si>
  <si>
    <t>42981348</t>
  </si>
  <si>
    <t>přechod osový Pz D1/D2 = 150/125mm</t>
  </si>
  <si>
    <t>463396524</t>
  </si>
  <si>
    <t>133</t>
  </si>
  <si>
    <t>751514535</t>
  </si>
  <si>
    <t>Montáž spojky do plechového potrubí vnitřní, vnější kruhové bez příruby D do 100 mm</t>
  </si>
  <si>
    <t>1657236320</t>
  </si>
  <si>
    <t>134</t>
  </si>
  <si>
    <t>RMAT0006</t>
  </si>
  <si>
    <t>spojovací manžeta Pz D 100mm</t>
  </si>
  <si>
    <t>2119521216</t>
  </si>
  <si>
    <t>135</t>
  </si>
  <si>
    <t>751514536</t>
  </si>
  <si>
    <t>Montáž spojky do plechového potrubí vnitřní, vnější kruhové bez příruby D přes 100 do 200 mm</t>
  </si>
  <si>
    <t>-328836581</t>
  </si>
  <si>
    <t>136</t>
  </si>
  <si>
    <t>RMAT0007</t>
  </si>
  <si>
    <t>Koncový kryt DN 125</t>
  </si>
  <si>
    <t>-1837140217</t>
  </si>
  <si>
    <t>137</t>
  </si>
  <si>
    <t>998751101</t>
  </si>
  <si>
    <t>Přesun hmot tonážní pro vzduchotechniku v objektech v do 12 m</t>
  </si>
  <si>
    <t>-291277839</t>
  </si>
  <si>
    <t>763</t>
  </si>
  <si>
    <t>Konstrukce suché výstavby</t>
  </si>
  <si>
    <t>138</t>
  </si>
  <si>
    <t>416093131R00</t>
  </si>
  <si>
    <t>Obklad kanal. potrubí pod stropem GKBi 12,5</t>
  </si>
  <si>
    <t>-1716418691</t>
  </si>
  <si>
    <t>0,00557894736842105*950 "Přepočtené koeficientem množství</t>
  </si>
  <si>
    <t>764</t>
  </si>
  <si>
    <t>Konstrukce klempířské</t>
  </si>
  <si>
    <t>139</t>
  </si>
  <si>
    <t>764002851</t>
  </si>
  <si>
    <t>Demontáž oplechování parapetů do suti</t>
  </si>
  <si>
    <t>-1643773878</t>
  </si>
  <si>
    <t>140</t>
  </si>
  <si>
    <t>764216604</t>
  </si>
  <si>
    <t>Oplechování rovných parapetů mechanicky kotvené z Pz s povrchovou úpravou rš 330 mm</t>
  </si>
  <si>
    <t>995427461</t>
  </si>
  <si>
    <t>766</t>
  </si>
  <si>
    <t>Konstrukce truhlářské</t>
  </si>
  <si>
    <t>141</t>
  </si>
  <si>
    <t>766622131</t>
  </si>
  <si>
    <t>Montáž plastových oken plochy přes 1 m2 otevíravých v do 1,5 m s rámem do zdiva</t>
  </si>
  <si>
    <t>419544340</t>
  </si>
  <si>
    <t>1,2*1,2</t>
  </si>
  <si>
    <t>142</t>
  </si>
  <si>
    <t>61140052</t>
  </si>
  <si>
    <t>okno plastové otevíravé/sklopné trojsklo přes plochu 1m2 do v 1,5m</t>
  </si>
  <si>
    <t>-821171370</t>
  </si>
  <si>
    <t>143</t>
  </si>
  <si>
    <t>766622132</t>
  </si>
  <si>
    <t>Montáž plastových oken plochy přes 1 m2 otevíravých v do 2,5 m s rámem do zdiva</t>
  </si>
  <si>
    <t>-853889333</t>
  </si>
  <si>
    <t>1,5*1,8</t>
  </si>
  <si>
    <t>144</t>
  </si>
  <si>
    <t>61140054</t>
  </si>
  <si>
    <t>okno plastové otevíravé/sklopné trojsklo přes plochu 1m2 v 1,5-2,5m</t>
  </si>
  <si>
    <t>1405807187</t>
  </si>
  <si>
    <t>145</t>
  </si>
  <si>
    <t>766622216</t>
  </si>
  <si>
    <t>Montáž plastových oken plochy do 1 m2 otevíravých s rámem do zdiva</t>
  </si>
  <si>
    <t>-2033314411</t>
  </si>
  <si>
    <t>146</t>
  </si>
  <si>
    <t>61140050</t>
  </si>
  <si>
    <t>okno plastové otevíravé/sklopné trojsklo do plochy 1m2</t>
  </si>
  <si>
    <t>1634610988</t>
  </si>
  <si>
    <t xml:space="preserve">Poznámka k položce:_x000d_
Sklo - neprůhledné,  mléčné</t>
  </si>
  <si>
    <t>147</t>
  </si>
  <si>
    <t>766660001</t>
  </si>
  <si>
    <t>Montáž dveřních křídel otvíravých jednokřídlových š do 0,8 m do ocelové zárubně</t>
  </si>
  <si>
    <t>-1473052878</t>
  </si>
  <si>
    <t>148</t>
  </si>
  <si>
    <t>61161000</t>
  </si>
  <si>
    <t>dveře jednokřídlé voštinové povrch lakovaný plné 600x1970-2100mm</t>
  </si>
  <si>
    <t>1003119192</t>
  </si>
  <si>
    <t>149</t>
  </si>
  <si>
    <t>61161002</t>
  </si>
  <si>
    <t>dveře jednokřídlé voštinové povrch lakovaný plné 800x1970-2100mm</t>
  </si>
  <si>
    <t>796407461</t>
  </si>
  <si>
    <t>150</t>
  </si>
  <si>
    <t>766660002</t>
  </si>
  <si>
    <t>Montáž dveřních křídel otvíravých jednokřídlových š přes 0,8 m do ocelové zárubně</t>
  </si>
  <si>
    <t>-1711583163</t>
  </si>
  <si>
    <t>151</t>
  </si>
  <si>
    <t>61161015</t>
  </si>
  <si>
    <t>dveře jednokřídlé dřevotřískové povrch lakovaný plné 900x1970-2100mm</t>
  </si>
  <si>
    <t>-324338049</t>
  </si>
  <si>
    <t>152</t>
  </si>
  <si>
    <t>766660012</t>
  </si>
  <si>
    <t>Montáž dveřních křídel otvíravých dvoukřídlových š přes 1,45 m do ocelové zárubně</t>
  </si>
  <si>
    <t>-1999652335</t>
  </si>
  <si>
    <t>153</t>
  </si>
  <si>
    <t>61161044</t>
  </si>
  <si>
    <t>dveře dvoukřídlé dřevotřískové povrch lakovaný plné 1600x1970-2100mm</t>
  </si>
  <si>
    <t>1828517021</t>
  </si>
  <si>
    <t>Poznámka k položce:_x000d_
Vč. panikového kování</t>
  </si>
  <si>
    <t>154</t>
  </si>
  <si>
    <t>766660720</t>
  </si>
  <si>
    <t>Osazení větrací mřížky s vyříznutím otvoru</t>
  </si>
  <si>
    <t>319015524</t>
  </si>
  <si>
    <t>155</t>
  </si>
  <si>
    <t>55341428</t>
  </si>
  <si>
    <t>mřížka větrací nerezová kruhová se síťovinou 150mm</t>
  </si>
  <si>
    <t>2068586737</t>
  </si>
  <si>
    <t>156</t>
  </si>
  <si>
    <t>766691811</t>
  </si>
  <si>
    <t>Demontáž parapetních desek dřevěných nebo plastových šířky do 300 mm</t>
  </si>
  <si>
    <t>1749601106</t>
  </si>
  <si>
    <t>157</t>
  </si>
  <si>
    <t>766694126</t>
  </si>
  <si>
    <t>Montáž parapetních desek dřevěných nebo plastových š přes 30 cm</t>
  </si>
  <si>
    <t>1245951563</t>
  </si>
  <si>
    <t>0,6*5+1,2+1,5</t>
  </si>
  <si>
    <t>158</t>
  </si>
  <si>
    <t>60794105</t>
  </si>
  <si>
    <t>parapet dřevotřískový vnitřní povrch laminátový š 400mm</t>
  </si>
  <si>
    <t>1916003117</t>
  </si>
  <si>
    <t>159</t>
  </si>
  <si>
    <t>R00002</t>
  </si>
  <si>
    <t>D+M posuvné dveře 800mm</t>
  </si>
  <si>
    <t>-595500203</t>
  </si>
  <si>
    <t>160</t>
  </si>
  <si>
    <t>998766101</t>
  </si>
  <si>
    <t>Přesun hmot tonážní pro kce truhlářské v objektech v do 6 m</t>
  </si>
  <si>
    <t>1141134825</t>
  </si>
  <si>
    <t>767</t>
  </si>
  <si>
    <t>Konstrukce zámečnické</t>
  </si>
  <si>
    <t>161</t>
  </si>
  <si>
    <t>767640111</t>
  </si>
  <si>
    <t>Montáž dveří ocelových nebo hliníkových vchodových jednokřídlových bez nadsvětlíku</t>
  </si>
  <si>
    <t>1161353409</t>
  </si>
  <si>
    <t>162</t>
  </si>
  <si>
    <t>55341330</t>
  </si>
  <si>
    <t>dveře jednokřídlé Al plné max rozměru otvoru 2,42m2 bezpečnostní třídy RC2</t>
  </si>
  <si>
    <t>-444833579</t>
  </si>
  <si>
    <t>Poznámka k položce:_x000d_
Viz. specifikace dveří</t>
  </si>
  <si>
    <t>163</t>
  </si>
  <si>
    <t>998767101</t>
  </si>
  <si>
    <t>Přesun hmot tonážní pro zámečnické konstrukce v objektech v do 6 m</t>
  </si>
  <si>
    <t>366326846</t>
  </si>
  <si>
    <t>164</t>
  </si>
  <si>
    <t>998767203R00</t>
  </si>
  <si>
    <t>D+M nerez. madel</t>
  </si>
  <si>
    <t>379170543</t>
  </si>
  <si>
    <t>771</t>
  </si>
  <si>
    <t>Podlahy z dlaždic</t>
  </si>
  <si>
    <t>165</t>
  </si>
  <si>
    <t>771111011</t>
  </si>
  <si>
    <t>Vysátí podkladu před pokládkou dlažby</t>
  </si>
  <si>
    <t>807184525</t>
  </si>
  <si>
    <t>166</t>
  </si>
  <si>
    <t>771121011</t>
  </si>
  <si>
    <t>Nátěr penetrační na podlahu</t>
  </si>
  <si>
    <t>560410044</t>
  </si>
  <si>
    <t>167</t>
  </si>
  <si>
    <t>771121022</t>
  </si>
  <si>
    <t>Broušení betonového podkladu před pokládkou dlažby</t>
  </si>
  <si>
    <t>950861820</t>
  </si>
  <si>
    <t>168</t>
  </si>
  <si>
    <t>771151022</t>
  </si>
  <si>
    <t>Samonivelační stěrka podlah pevnosti 30 MPa tl přes 3 do 5 mm</t>
  </si>
  <si>
    <t>-605206801</t>
  </si>
  <si>
    <t>169</t>
  </si>
  <si>
    <t>771474114</t>
  </si>
  <si>
    <t>Montáž soklů z dlaždic keramických rovných lepených cementovým flexibilním lepidlem v přes 120 do 150 mm</t>
  </si>
  <si>
    <t>-1399887128</t>
  </si>
  <si>
    <t>170</t>
  </si>
  <si>
    <t>59761711</t>
  </si>
  <si>
    <t>obklad keramický nemrazuvzdorný povrch hladký/matný tl do 10mm přes 12 do 19ks/m2</t>
  </si>
  <si>
    <t>1438264732</t>
  </si>
  <si>
    <t>10,67*0,15 "Přepočtené koeficientem množství</t>
  </si>
  <si>
    <t>171</t>
  </si>
  <si>
    <t>771569196</t>
  </si>
  <si>
    <t>Příplatek k montáž podlah z čediče za spárování tmelem dvousložkovým</t>
  </si>
  <si>
    <t>1255738917</t>
  </si>
  <si>
    <t>172</t>
  </si>
  <si>
    <t>771574442</t>
  </si>
  <si>
    <t>Montáž podlah keramických reliéfních nebo z dekorů lepených cementovým flexibilním lepidlem přes 45 do 50 ks/m2</t>
  </si>
  <si>
    <t>1419135452</t>
  </si>
  <si>
    <t>173</t>
  </si>
  <si>
    <t>59761164</t>
  </si>
  <si>
    <t>dlažba keramická slinutá mrazuvzdorná R10/B povrch reliéfní/matný tl do 10mm přes 45 do 50ks/m2</t>
  </si>
  <si>
    <t>-1850968956</t>
  </si>
  <si>
    <t>39,36*1,1 "Přepočtené koeficientem množství</t>
  </si>
  <si>
    <t>174</t>
  </si>
  <si>
    <t>771577211</t>
  </si>
  <si>
    <t>Příplatek k montáži podlah keramických lepených cementovým flexibilním lepidlem za plochu do 5 m2</t>
  </si>
  <si>
    <t>-420767278</t>
  </si>
  <si>
    <t>175</t>
  </si>
  <si>
    <t>771577212</t>
  </si>
  <si>
    <t>Příplatek k montáži podlah keramických lepených cementovým flexibilním lepidlem za omezený prostor</t>
  </si>
  <si>
    <t>-1238603368</t>
  </si>
  <si>
    <t>176</t>
  </si>
  <si>
    <t>771591112</t>
  </si>
  <si>
    <t>Izolace pod dlažbu nátěrem nebo stěrkou ve dvou vrstvách</t>
  </si>
  <si>
    <t>-1140469266</t>
  </si>
  <si>
    <t>177</t>
  </si>
  <si>
    <t>771591241</t>
  </si>
  <si>
    <t>Izolace těsnícími pásy vnitřní kout</t>
  </si>
  <si>
    <t>2003917930</t>
  </si>
  <si>
    <t>178</t>
  </si>
  <si>
    <t>771591242</t>
  </si>
  <si>
    <t>Izolace těsnícími pásy vnější roh</t>
  </si>
  <si>
    <t>292453430</t>
  </si>
  <si>
    <t>179</t>
  </si>
  <si>
    <t>771591264</t>
  </si>
  <si>
    <t>Izolace těsnícími pásy mezi podlahou a stěnou</t>
  </si>
  <si>
    <t>2019298668</t>
  </si>
  <si>
    <t>3,9*2+2*2+1,35*2+1*2+1,2*2</t>
  </si>
  <si>
    <t>180</t>
  </si>
  <si>
    <t>998771101</t>
  </si>
  <si>
    <t>Přesun hmot tonážní pro podlahy z dlaždic v objektech v do 6 m</t>
  </si>
  <si>
    <t>127715391</t>
  </si>
  <si>
    <t>776</t>
  </si>
  <si>
    <t>Podlahy povlakové</t>
  </si>
  <si>
    <t>181</t>
  </si>
  <si>
    <t>776201811</t>
  </si>
  <si>
    <t>Demontáž lepených povlakových podlah bez podložky ručně</t>
  </si>
  <si>
    <t>-1186950597</t>
  </si>
  <si>
    <t>781</t>
  </si>
  <si>
    <t>Dokončovací práce - obklady</t>
  </si>
  <si>
    <t>182</t>
  </si>
  <si>
    <t>781472222</t>
  </si>
  <si>
    <t>Montáž obkladů keramických hladkých lepených cementovým flexibilním lepidlem přes 45 do 50 ks/m2</t>
  </si>
  <si>
    <t>1985614523</t>
  </si>
  <si>
    <t>183</t>
  </si>
  <si>
    <t>59761716</t>
  </si>
  <si>
    <t>obklad keramický nemrazuvzdorný povrch hladký/matný tl do 10mm přes 35 do 45ks/m2</t>
  </si>
  <si>
    <t>-1658823131</t>
  </si>
  <si>
    <t>104,5</t>
  </si>
  <si>
    <t>184</t>
  </si>
  <si>
    <t>781492211</t>
  </si>
  <si>
    <t>Montáž profilů rohových lepených flexibilním cementovým lepidlem</t>
  </si>
  <si>
    <t>-531809921</t>
  </si>
  <si>
    <t>185</t>
  </si>
  <si>
    <t>28342001</t>
  </si>
  <si>
    <t>lišta ukončovací z PVC 8mm</t>
  </si>
  <si>
    <t>-19215270</t>
  </si>
  <si>
    <t>83,6*1,05 "Přepočtené koeficientem množství</t>
  </si>
  <si>
    <t>186</t>
  </si>
  <si>
    <t>998781101</t>
  </si>
  <si>
    <t>Přesun hmot tonážní pro obklady keramické v objektech v do 6 m</t>
  </si>
  <si>
    <t>-2073408225</t>
  </si>
  <si>
    <t>783</t>
  </si>
  <si>
    <t>Dokončovací práce - nátěry</t>
  </si>
  <si>
    <t>187</t>
  </si>
  <si>
    <t>783220010RAC</t>
  </si>
  <si>
    <t>Nátěr kovových doplňkových konstrukci syntetický</t>
  </si>
  <si>
    <t>-2135525999</t>
  </si>
  <si>
    <t>784</t>
  </si>
  <si>
    <t>Dokončovací práce - malby a tapety</t>
  </si>
  <si>
    <t>188</t>
  </si>
  <si>
    <t>784111001</t>
  </si>
  <si>
    <t>Oprášení (ometení ) podkladu v místnostech v do 3,80 m</t>
  </si>
  <si>
    <t>-1752363688</t>
  </si>
  <si>
    <t>189</t>
  </si>
  <si>
    <t>784181121</t>
  </si>
  <si>
    <t>Hloubková jednonásobná bezbarvá penetrace podkladu v místnostech v do 3,80 m</t>
  </si>
  <si>
    <t>339024985</t>
  </si>
  <si>
    <t>190</t>
  </si>
  <si>
    <t>784191007</t>
  </si>
  <si>
    <t>Čištění vnitřních ploch podlah po provedení malířských prací</t>
  </si>
  <si>
    <t>-1707531955</t>
  </si>
  <si>
    <t>191</t>
  </si>
  <si>
    <t>784211101</t>
  </si>
  <si>
    <t>Dvojnásobné bílé malby ze směsí za mokra výborně oděruvzdorných v místnostech v do 3,80 m</t>
  </si>
  <si>
    <t>1990401804</t>
  </si>
  <si>
    <t>786</t>
  </si>
  <si>
    <t>Dokončovací práce - čalounické úpravy</t>
  </si>
  <si>
    <t>192</t>
  </si>
  <si>
    <t>786624111</t>
  </si>
  <si>
    <t>Montáž lamelové žaluzie do oken zdvojených dřevěných otevíravých, sklápěcích a vyklápěcích</t>
  </si>
  <si>
    <t>-592374086</t>
  </si>
  <si>
    <t>1,8*1,6</t>
  </si>
  <si>
    <t>Součet</t>
  </si>
  <si>
    <t>193</t>
  </si>
  <si>
    <t>55346200</t>
  </si>
  <si>
    <t>žaluzie horizontální interiérové</t>
  </si>
  <si>
    <t>-1286934918</t>
  </si>
  <si>
    <t>VRN</t>
  </si>
  <si>
    <t>Vedlejší rozpočtové náklady</t>
  </si>
  <si>
    <t>VRN3</t>
  </si>
  <si>
    <t>Zařízení staveniště</t>
  </si>
  <si>
    <t>194</t>
  </si>
  <si>
    <t>030001000</t>
  </si>
  <si>
    <t>…</t>
  </si>
  <si>
    <t>1024</t>
  </si>
  <si>
    <t>-1735585409</t>
  </si>
  <si>
    <t>VRN9</t>
  </si>
  <si>
    <t>Ostatní náklady</t>
  </si>
  <si>
    <t>195</t>
  </si>
  <si>
    <t>090001000</t>
  </si>
  <si>
    <t>-1676080847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</si>
</sst>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2320241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ZŠ masarykova, stavební úpravy soc. zařízení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5. 9. 2024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4.7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'2320241 - ZŠ masarykova, 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'2320241 - ZŠ masarykova, ...'!P141</f>
        <v>0</v>
      </c>
      <c r="AV95" s="126">
        <f>'2320241 - ZŠ masarykova, ...'!J31</f>
        <v>0</v>
      </c>
      <c r="AW95" s="126">
        <f>'2320241 - ZŠ masarykova, ...'!J32</f>
        <v>0</v>
      </c>
      <c r="AX95" s="126">
        <f>'2320241 - ZŠ masarykova, ...'!J33</f>
        <v>0</v>
      </c>
      <c r="AY95" s="126">
        <f>'2320241 - ZŠ masarykova, ...'!J34</f>
        <v>0</v>
      </c>
      <c r="AZ95" s="126">
        <f>'2320241 - ZŠ masarykova, ...'!F31</f>
        <v>0</v>
      </c>
      <c r="BA95" s="126">
        <f>'2320241 - ZŠ masarykova, ...'!F32</f>
        <v>0</v>
      </c>
      <c r="BB95" s="126">
        <f>'2320241 - ZŠ masarykova, ...'!F33</f>
        <v>0</v>
      </c>
      <c r="BC95" s="126">
        <f>'2320241 - ZŠ masarykova, ...'!F34</f>
        <v>0</v>
      </c>
      <c r="BD95" s="128">
        <f>'2320241 - ZŠ masarykova, 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BHgoO2eowMVD7eqMAXpWz8eX6yhcpuLY9WrkxJrOE+GaijhXDpYkCEy8jT0nnbcU+7TBTDJeP9kXUDobcje9rA==" hashValue="xUYZpHv51120ujo3xHBWAA5Js2QbYXLDG3LvRirKw10oS5xXSp3EyGLQtyHJPc8pVhDWrP1yXbOIbwSAIsOku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20241 - ZŠ masarykova,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5. 9. 2024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21</v>
      </c>
      <c r="F13" s="37"/>
      <c r="G13" s="37"/>
      <c r="H13" s="37"/>
      <c r="I13" s="134" t="s">
        <v>26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21</v>
      </c>
      <c r="F19" s="37"/>
      <c r="G19" s="37"/>
      <c r="H19" s="37"/>
      <c r="I19" s="134" t="s">
        <v>26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21</v>
      </c>
      <c r="F22" s="37"/>
      <c r="G22" s="37"/>
      <c r="H22" s="37"/>
      <c r="I22" s="134" t="s">
        <v>26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ROUND(J141,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ROUND((SUM(BE141:BE395)),  2)</f>
        <v>0</v>
      </c>
      <c r="G31" s="37"/>
      <c r="H31" s="37"/>
      <c r="I31" s="148">
        <v>0.20999999999999999</v>
      </c>
      <c r="J31" s="147">
        <f>ROUND(((SUM(BE141:BE395))*I31),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ROUND((SUM(BF141:BF395)),  2)</f>
        <v>0</v>
      </c>
      <c r="G32" s="37"/>
      <c r="H32" s="37"/>
      <c r="I32" s="148">
        <v>0.12</v>
      </c>
      <c r="J32" s="147">
        <f>ROUND(((SUM(BF141:BF395))*I32),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ROUND((SUM(BG141:BG395)),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ROUND((SUM(BH141:BH395)),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ROUND((SUM(BI141:BI395)),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ZŠ masarykova, stavební úpravy soc. zařízení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5. 9. 2024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J141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J142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88</v>
      </c>
      <c r="E96" s="180"/>
      <c r="F96" s="180"/>
      <c r="G96" s="180"/>
      <c r="H96" s="180"/>
      <c r="I96" s="180"/>
      <c r="J96" s="181">
        <f>J143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J151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90</v>
      </c>
      <c r="E98" s="180"/>
      <c r="F98" s="180"/>
      <c r="G98" s="180"/>
      <c r="H98" s="180"/>
      <c r="I98" s="180"/>
      <c r="J98" s="181">
        <f>J165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91</v>
      </c>
      <c r="E99" s="180"/>
      <c r="F99" s="180"/>
      <c r="G99" s="180"/>
      <c r="H99" s="180"/>
      <c r="I99" s="180"/>
      <c r="J99" s="181">
        <f>J189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92</v>
      </c>
      <c r="E100" s="180"/>
      <c r="F100" s="180"/>
      <c r="G100" s="180"/>
      <c r="H100" s="180"/>
      <c r="I100" s="180"/>
      <c r="J100" s="181">
        <f>J195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93</v>
      </c>
      <c r="E101" s="174"/>
      <c r="F101" s="174"/>
      <c r="G101" s="174"/>
      <c r="H101" s="174"/>
      <c r="I101" s="174"/>
      <c r="J101" s="175">
        <f>J197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94</v>
      </c>
      <c r="E102" s="180"/>
      <c r="F102" s="180"/>
      <c r="G102" s="180"/>
      <c r="H102" s="180"/>
      <c r="I102" s="180"/>
      <c r="J102" s="181">
        <f>J198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95</v>
      </c>
      <c r="E103" s="180"/>
      <c r="F103" s="180"/>
      <c r="G103" s="180"/>
      <c r="H103" s="180"/>
      <c r="I103" s="180"/>
      <c r="J103" s="181">
        <f>J205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96</v>
      </c>
      <c r="E104" s="180"/>
      <c r="F104" s="180"/>
      <c r="G104" s="180"/>
      <c r="H104" s="180"/>
      <c r="I104" s="180"/>
      <c r="J104" s="181">
        <f>J220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97</v>
      </c>
      <c r="E105" s="180"/>
      <c r="F105" s="180"/>
      <c r="G105" s="180"/>
      <c r="H105" s="180"/>
      <c r="I105" s="180"/>
      <c r="J105" s="181">
        <f>J232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98</v>
      </c>
      <c r="E106" s="180"/>
      <c r="F106" s="180"/>
      <c r="G106" s="180"/>
      <c r="H106" s="180"/>
      <c r="I106" s="180"/>
      <c r="J106" s="181">
        <f>J244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99</v>
      </c>
      <c r="E107" s="180"/>
      <c r="F107" s="180"/>
      <c r="G107" s="180"/>
      <c r="H107" s="180"/>
      <c r="I107" s="180"/>
      <c r="J107" s="181">
        <f>J248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100</v>
      </c>
      <c r="E108" s="180"/>
      <c r="F108" s="180"/>
      <c r="G108" s="180"/>
      <c r="H108" s="180"/>
      <c r="I108" s="180"/>
      <c r="J108" s="181">
        <f>J250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101</v>
      </c>
      <c r="E109" s="180"/>
      <c r="F109" s="180"/>
      <c r="G109" s="180"/>
      <c r="H109" s="180"/>
      <c r="I109" s="180"/>
      <c r="J109" s="181">
        <f>J263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102</v>
      </c>
      <c r="E110" s="180"/>
      <c r="F110" s="180"/>
      <c r="G110" s="180"/>
      <c r="H110" s="180"/>
      <c r="I110" s="180"/>
      <c r="J110" s="181">
        <f>J292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7"/>
      <c r="C111" s="178"/>
      <c r="D111" s="179" t="s">
        <v>103</v>
      </c>
      <c r="E111" s="180"/>
      <c r="F111" s="180"/>
      <c r="G111" s="180"/>
      <c r="H111" s="180"/>
      <c r="I111" s="180"/>
      <c r="J111" s="181">
        <f>J309</f>
        <v>0</v>
      </c>
      <c r="K111" s="178"/>
      <c r="L111" s="18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7"/>
      <c r="C112" s="178"/>
      <c r="D112" s="179" t="s">
        <v>104</v>
      </c>
      <c r="E112" s="180"/>
      <c r="F112" s="180"/>
      <c r="G112" s="180"/>
      <c r="H112" s="180"/>
      <c r="I112" s="180"/>
      <c r="J112" s="181">
        <f>J312</f>
        <v>0</v>
      </c>
      <c r="K112" s="178"/>
      <c r="L112" s="18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7"/>
      <c r="C113" s="178"/>
      <c r="D113" s="179" t="s">
        <v>105</v>
      </c>
      <c r="E113" s="180"/>
      <c r="F113" s="180"/>
      <c r="G113" s="180"/>
      <c r="H113" s="180"/>
      <c r="I113" s="180"/>
      <c r="J113" s="181">
        <f>J315</f>
        <v>0</v>
      </c>
      <c r="K113" s="178"/>
      <c r="L113" s="18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7"/>
      <c r="C114" s="178"/>
      <c r="D114" s="179" t="s">
        <v>106</v>
      </c>
      <c r="E114" s="180"/>
      <c r="F114" s="180"/>
      <c r="G114" s="180"/>
      <c r="H114" s="180"/>
      <c r="I114" s="180"/>
      <c r="J114" s="181">
        <f>J342</f>
        <v>0</v>
      </c>
      <c r="K114" s="178"/>
      <c r="L114" s="18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7"/>
      <c r="C115" s="178"/>
      <c r="D115" s="179" t="s">
        <v>107</v>
      </c>
      <c r="E115" s="180"/>
      <c r="F115" s="180"/>
      <c r="G115" s="180"/>
      <c r="H115" s="180"/>
      <c r="I115" s="180"/>
      <c r="J115" s="181">
        <f>J348</f>
        <v>0</v>
      </c>
      <c r="K115" s="178"/>
      <c r="L115" s="18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7"/>
      <c r="C116" s="178"/>
      <c r="D116" s="179" t="s">
        <v>108</v>
      </c>
      <c r="E116" s="180"/>
      <c r="F116" s="180"/>
      <c r="G116" s="180"/>
      <c r="H116" s="180"/>
      <c r="I116" s="180"/>
      <c r="J116" s="181">
        <f>J368</f>
        <v>0</v>
      </c>
      <c r="K116" s="178"/>
      <c r="L116" s="18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7"/>
      <c r="C117" s="178"/>
      <c r="D117" s="179" t="s">
        <v>109</v>
      </c>
      <c r="E117" s="180"/>
      <c r="F117" s="180"/>
      <c r="G117" s="180"/>
      <c r="H117" s="180"/>
      <c r="I117" s="180"/>
      <c r="J117" s="181">
        <f>J370</f>
        <v>0</v>
      </c>
      <c r="K117" s="178"/>
      <c r="L117" s="18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7"/>
      <c r="C118" s="178"/>
      <c r="D118" s="179" t="s">
        <v>110</v>
      </c>
      <c r="E118" s="180"/>
      <c r="F118" s="180"/>
      <c r="G118" s="180"/>
      <c r="H118" s="180"/>
      <c r="I118" s="180"/>
      <c r="J118" s="181">
        <f>J378</f>
        <v>0</v>
      </c>
      <c r="K118" s="178"/>
      <c r="L118" s="18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7"/>
      <c r="C119" s="178"/>
      <c r="D119" s="179" t="s">
        <v>111</v>
      </c>
      <c r="E119" s="180"/>
      <c r="F119" s="180"/>
      <c r="G119" s="180"/>
      <c r="H119" s="180"/>
      <c r="I119" s="180"/>
      <c r="J119" s="181">
        <f>J380</f>
        <v>0</v>
      </c>
      <c r="K119" s="178"/>
      <c r="L119" s="18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77"/>
      <c r="C120" s="178"/>
      <c r="D120" s="179" t="s">
        <v>112</v>
      </c>
      <c r="E120" s="180"/>
      <c r="F120" s="180"/>
      <c r="G120" s="180"/>
      <c r="H120" s="180"/>
      <c r="I120" s="180"/>
      <c r="J120" s="181">
        <f>J385</f>
        <v>0</v>
      </c>
      <c r="K120" s="178"/>
      <c r="L120" s="18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71"/>
      <c r="C121" s="172"/>
      <c r="D121" s="173" t="s">
        <v>113</v>
      </c>
      <c r="E121" s="174"/>
      <c r="F121" s="174"/>
      <c r="G121" s="174"/>
      <c r="H121" s="174"/>
      <c r="I121" s="174"/>
      <c r="J121" s="175">
        <f>J391</f>
        <v>0</v>
      </c>
      <c r="K121" s="172"/>
      <c r="L121" s="17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77"/>
      <c r="C122" s="178"/>
      <c r="D122" s="179" t="s">
        <v>114</v>
      </c>
      <c r="E122" s="180"/>
      <c r="F122" s="180"/>
      <c r="G122" s="180"/>
      <c r="H122" s="180"/>
      <c r="I122" s="180"/>
      <c r="J122" s="181">
        <f>J392</f>
        <v>0</v>
      </c>
      <c r="K122" s="178"/>
      <c r="L122" s="18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77"/>
      <c r="C123" s="178"/>
      <c r="D123" s="179" t="s">
        <v>115</v>
      </c>
      <c r="E123" s="180"/>
      <c r="F123" s="180"/>
      <c r="G123" s="180"/>
      <c r="H123" s="180"/>
      <c r="I123" s="180"/>
      <c r="J123" s="181">
        <f>J394</f>
        <v>0</v>
      </c>
      <c r="K123" s="178"/>
      <c r="L123" s="18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9" s="2" customFormat="1" ht="6.96" customHeight="1">
      <c r="A129" s="37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4.96" customHeight="1">
      <c r="A130" s="37"/>
      <c r="B130" s="38"/>
      <c r="C130" s="22" t="s">
        <v>116</v>
      </c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16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6.5" customHeight="1">
      <c r="A133" s="37"/>
      <c r="B133" s="38"/>
      <c r="C133" s="39"/>
      <c r="D133" s="39"/>
      <c r="E133" s="75" t="str">
        <f>E7</f>
        <v>ZŠ masarykova, stavební úpravy soc. zařízení</v>
      </c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20</v>
      </c>
      <c r="D135" s="39"/>
      <c r="E135" s="39"/>
      <c r="F135" s="26" t="str">
        <f>F10</f>
        <v xml:space="preserve"> </v>
      </c>
      <c r="G135" s="39"/>
      <c r="H135" s="39"/>
      <c r="I135" s="31" t="s">
        <v>22</v>
      </c>
      <c r="J135" s="78" t="str">
        <f>IF(J10="","",J10)</f>
        <v>5. 9. 2024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24</v>
      </c>
      <c r="D137" s="39"/>
      <c r="E137" s="39"/>
      <c r="F137" s="26" t="str">
        <f>E13</f>
        <v xml:space="preserve"> </v>
      </c>
      <c r="G137" s="39"/>
      <c r="H137" s="39"/>
      <c r="I137" s="31" t="s">
        <v>29</v>
      </c>
      <c r="J137" s="35" t="str">
        <f>E19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5.15" customHeight="1">
      <c r="A138" s="37"/>
      <c r="B138" s="38"/>
      <c r="C138" s="31" t="s">
        <v>27</v>
      </c>
      <c r="D138" s="39"/>
      <c r="E138" s="39"/>
      <c r="F138" s="26" t="str">
        <f>IF(E16="","",E16)</f>
        <v>Vyplň údaj</v>
      </c>
      <c r="G138" s="39"/>
      <c r="H138" s="39"/>
      <c r="I138" s="31" t="s">
        <v>31</v>
      </c>
      <c r="J138" s="35" t="str">
        <f>E22</f>
        <v xml:space="preserve"> 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0.32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11" customFormat="1" ht="29.28" customHeight="1">
      <c r="A140" s="183"/>
      <c r="B140" s="184"/>
      <c r="C140" s="185" t="s">
        <v>117</v>
      </c>
      <c r="D140" s="186" t="s">
        <v>58</v>
      </c>
      <c r="E140" s="186" t="s">
        <v>54</v>
      </c>
      <c r="F140" s="186" t="s">
        <v>55</v>
      </c>
      <c r="G140" s="186" t="s">
        <v>118</v>
      </c>
      <c r="H140" s="186" t="s">
        <v>119</v>
      </c>
      <c r="I140" s="186" t="s">
        <v>120</v>
      </c>
      <c r="J140" s="187" t="s">
        <v>84</v>
      </c>
      <c r="K140" s="188" t="s">
        <v>121</v>
      </c>
      <c r="L140" s="189"/>
      <c r="M140" s="99" t="s">
        <v>1</v>
      </c>
      <c r="N140" s="100" t="s">
        <v>37</v>
      </c>
      <c r="O140" s="100" t="s">
        <v>122</v>
      </c>
      <c r="P140" s="100" t="s">
        <v>123</v>
      </c>
      <c r="Q140" s="100" t="s">
        <v>124</v>
      </c>
      <c r="R140" s="100" t="s">
        <v>125</v>
      </c>
      <c r="S140" s="100" t="s">
        <v>126</v>
      </c>
      <c r="T140" s="101" t="s">
        <v>127</v>
      </c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</row>
    <row r="141" s="2" customFormat="1" ht="22.8" customHeight="1">
      <c r="A141" s="37"/>
      <c r="B141" s="38"/>
      <c r="C141" s="106" t="s">
        <v>128</v>
      </c>
      <c r="D141" s="39"/>
      <c r="E141" s="39"/>
      <c r="F141" s="39"/>
      <c r="G141" s="39"/>
      <c r="H141" s="39"/>
      <c r="I141" s="39"/>
      <c r="J141" s="190">
        <f>BK141</f>
        <v>0</v>
      </c>
      <c r="K141" s="39"/>
      <c r="L141" s="43"/>
      <c r="M141" s="102"/>
      <c r="N141" s="191"/>
      <c r="O141" s="103"/>
      <c r="P141" s="192">
        <f>P142+P197+P391</f>
        <v>0</v>
      </c>
      <c r="Q141" s="103"/>
      <c r="R141" s="192">
        <f>R142+R197+R391</f>
        <v>28.299705969999998</v>
      </c>
      <c r="S141" s="103"/>
      <c r="T141" s="193">
        <f>T142+T197+T391</f>
        <v>35.037239000000007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72</v>
      </c>
      <c r="AU141" s="16" t="s">
        <v>86</v>
      </c>
      <c r="BK141" s="194">
        <f>BK142+BK197+BK391</f>
        <v>0</v>
      </c>
    </row>
    <row r="142" s="12" customFormat="1" ht="25.92" customHeight="1">
      <c r="A142" s="12"/>
      <c r="B142" s="195"/>
      <c r="C142" s="196"/>
      <c r="D142" s="197" t="s">
        <v>72</v>
      </c>
      <c r="E142" s="198" t="s">
        <v>129</v>
      </c>
      <c r="F142" s="198" t="s">
        <v>130</v>
      </c>
      <c r="G142" s="196"/>
      <c r="H142" s="196"/>
      <c r="I142" s="199"/>
      <c r="J142" s="200">
        <f>BK142</f>
        <v>0</v>
      </c>
      <c r="K142" s="196"/>
      <c r="L142" s="201"/>
      <c r="M142" s="202"/>
      <c r="N142" s="203"/>
      <c r="O142" s="203"/>
      <c r="P142" s="204">
        <f>P143+P151+P165+P189+P195</f>
        <v>0</v>
      </c>
      <c r="Q142" s="203"/>
      <c r="R142" s="204">
        <f>R143+R151+R165+R189+R195</f>
        <v>22.968241659999997</v>
      </c>
      <c r="S142" s="203"/>
      <c r="T142" s="205">
        <f>T143+T151+T165+T189+T195</f>
        <v>34.957030000000003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6" t="s">
        <v>78</v>
      </c>
      <c r="AT142" s="207" t="s">
        <v>72</v>
      </c>
      <c r="AU142" s="207" t="s">
        <v>73</v>
      </c>
      <c r="AY142" s="206" t="s">
        <v>131</v>
      </c>
      <c r="BK142" s="208">
        <f>BK143+BK151+BK165+BK189+BK195</f>
        <v>0</v>
      </c>
    </row>
    <row r="143" s="12" customFormat="1" ht="22.8" customHeight="1">
      <c r="A143" s="12"/>
      <c r="B143" s="195"/>
      <c r="C143" s="196"/>
      <c r="D143" s="197" t="s">
        <v>72</v>
      </c>
      <c r="E143" s="209" t="s">
        <v>132</v>
      </c>
      <c r="F143" s="209" t="s">
        <v>133</v>
      </c>
      <c r="G143" s="196"/>
      <c r="H143" s="196"/>
      <c r="I143" s="199"/>
      <c r="J143" s="210">
        <f>BK143</f>
        <v>0</v>
      </c>
      <c r="K143" s="196"/>
      <c r="L143" s="201"/>
      <c r="M143" s="202"/>
      <c r="N143" s="203"/>
      <c r="O143" s="203"/>
      <c r="P143" s="204">
        <f>SUM(P144:P150)</f>
        <v>0</v>
      </c>
      <c r="Q143" s="203"/>
      <c r="R143" s="204">
        <f>SUM(R144:R150)</f>
        <v>13.85462006</v>
      </c>
      <c r="S143" s="203"/>
      <c r="T143" s="205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6" t="s">
        <v>78</v>
      </c>
      <c r="AT143" s="207" t="s">
        <v>72</v>
      </c>
      <c r="AU143" s="207" t="s">
        <v>78</v>
      </c>
      <c r="AY143" s="206" t="s">
        <v>131</v>
      </c>
      <c r="BK143" s="208">
        <f>SUM(BK144:BK150)</f>
        <v>0</v>
      </c>
    </row>
    <row r="144" s="2" customFormat="1" ht="24.15" customHeight="1">
      <c r="A144" s="37"/>
      <c r="B144" s="38"/>
      <c r="C144" s="211" t="s">
        <v>78</v>
      </c>
      <c r="D144" s="211" t="s">
        <v>134</v>
      </c>
      <c r="E144" s="212" t="s">
        <v>135</v>
      </c>
      <c r="F144" s="213" t="s">
        <v>136</v>
      </c>
      <c r="G144" s="214" t="s">
        <v>137</v>
      </c>
      <c r="H144" s="215">
        <v>6.8250000000000002</v>
      </c>
      <c r="I144" s="216"/>
      <c r="J144" s="217">
        <f>ROUND(I144*H144,2)</f>
        <v>0</v>
      </c>
      <c r="K144" s="218"/>
      <c r="L144" s="43"/>
      <c r="M144" s="219" t="s">
        <v>1</v>
      </c>
      <c r="N144" s="220" t="s">
        <v>38</v>
      </c>
      <c r="O144" s="90"/>
      <c r="P144" s="221">
        <f>O144*H144</f>
        <v>0</v>
      </c>
      <c r="Q144" s="221">
        <v>1.8775</v>
      </c>
      <c r="R144" s="221">
        <f>Q144*H144</f>
        <v>12.8139375</v>
      </c>
      <c r="S144" s="221">
        <v>0</v>
      </c>
      <c r="T144" s="22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3" t="s">
        <v>138</v>
      </c>
      <c r="AT144" s="223" t="s">
        <v>134</v>
      </c>
      <c r="AU144" s="223" t="s">
        <v>80</v>
      </c>
      <c r="AY144" s="16" t="s">
        <v>131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6" t="s">
        <v>78</v>
      </c>
      <c r="BK144" s="224">
        <f>ROUND(I144*H144,2)</f>
        <v>0</v>
      </c>
      <c r="BL144" s="16" t="s">
        <v>138</v>
      </c>
      <c r="BM144" s="223" t="s">
        <v>139</v>
      </c>
    </row>
    <row r="145" s="13" customFormat="1">
      <c r="A145" s="13"/>
      <c r="B145" s="225"/>
      <c r="C145" s="226"/>
      <c r="D145" s="227" t="s">
        <v>140</v>
      </c>
      <c r="E145" s="228" t="s">
        <v>1</v>
      </c>
      <c r="F145" s="229" t="s">
        <v>141</v>
      </c>
      <c r="G145" s="226"/>
      <c r="H145" s="230">
        <v>6.8250000000000002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140</v>
      </c>
      <c r="AU145" s="236" t="s">
        <v>80</v>
      </c>
      <c r="AV145" s="13" t="s">
        <v>80</v>
      </c>
      <c r="AW145" s="13" t="s">
        <v>30</v>
      </c>
      <c r="AX145" s="13" t="s">
        <v>78</v>
      </c>
      <c r="AY145" s="236" t="s">
        <v>131</v>
      </c>
    </row>
    <row r="146" s="2" customFormat="1" ht="33" customHeight="1">
      <c r="A146" s="37"/>
      <c r="B146" s="38"/>
      <c r="C146" s="211" t="s">
        <v>80</v>
      </c>
      <c r="D146" s="211" t="s">
        <v>134</v>
      </c>
      <c r="E146" s="212" t="s">
        <v>142</v>
      </c>
      <c r="F146" s="213" t="s">
        <v>143</v>
      </c>
      <c r="G146" s="214" t="s">
        <v>144</v>
      </c>
      <c r="H146" s="215">
        <v>0.16400000000000001</v>
      </c>
      <c r="I146" s="216"/>
      <c r="J146" s="217">
        <f>ROUND(I146*H146,2)</f>
        <v>0</v>
      </c>
      <c r="K146" s="218"/>
      <c r="L146" s="43"/>
      <c r="M146" s="219" t="s">
        <v>1</v>
      </c>
      <c r="N146" s="220" t="s">
        <v>38</v>
      </c>
      <c r="O146" s="90"/>
      <c r="P146" s="221">
        <f>O146*H146</f>
        <v>0</v>
      </c>
      <c r="Q146" s="221">
        <v>0.019539999999999998</v>
      </c>
      <c r="R146" s="221">
        <f>Q146*H146</f>
        <v>0.00320456</v>
      </c>
      <c r="S146" s="221">
        <v>0</v>
      </c>
      <c r="T146" s="22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3" t="s">
        <v>138</v>
      </c>
      <c r="AT146" s="223" t="s">
        <v>134</v>
      </c>
      <c r="AU146" s="223" t="s">
        <v>80</v>
      </c>
      <c r="AY146" s="16" t="s">
        <v>131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6" t="s">
        <v>78</v>
      </c>
      <c r="BK146" s="224">
        <f>ROUND(I146*H146,2)</f>
        <v>0</v>
      </c>
      <c r="BL146" s="16" t="s">
        <v>138</v>
      </c>
      <c r="BM146" s="223" t="s">
        <v>145</v>
      </c>
    </row>
    <row r="147" s="2" customFormat="1" ht="16.5" customHeight="1">
      <c r="A147" s="37"/>
      <c r="B147" s="38"/>
      <c r="C147" s="237" t="s">
        <v>132</v>
      </c>
      <c r="D147" s="237" t="s">
        <v>146</v>
      </c>
      <c r="E147" s="238" t="s">
        <v>147</v>
      </c>
      <c r="F147" s="239" t="s">
        <v>148</v>
      </c>
      <c r="G147" s="240" t="s">
        <v>144</v>
      </c>
      <c r="H147" s="241">
        <v>0.16400000000000001</v>
      </c>
      <c r="I147" s="242"/>
      <c r="J147" s="243">
        <f>ROUND(I147*H147,2)</f>
        <v>0</v>
      </c>
      <c r="K147" s="244"/>
      <c r="L147" s="245"/>
      <c r="M147" s="246" t="s">
        <v>1</v>
      </c>
      <c r="N147" s="247" t="s">
        <v>38</v>
      </c>
      <c r="O147" s="90"/>
      <c r="P147" s="221">
        <f>O147*H147</f>
        <v>0</v>
      </c>
      <c r="Q147" s="221">
        <v>1</v>
      </c>
      <c r="R147" s="221">
        <f>Q147*H147</f>
        <v>0.16400000000000001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149</v>
      </c>
      <c r="AT147" s="223" t="s">
        <v>146</v>
      </c>
      <c r="AU147" s="223" t="s">
        <v>80</v>
      </c>
      <c r="AY147" s="16" t="s">
        <v>131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78</v>
      </c>
      <c r="BK147" s="224">
        <f>ROUND(I147*H147,2)</f>
        <v>0</v>
      </c>
      <c r="BL147" s="16" t="s">
        <v>138</v>
      </c>
      <c r="BM147" s="223" t="s">
        <v>150</v>
      </c>
    </row>
    <row r="148" s="2" customFormat="1" ht="24.15" customHeight="1">
      <c r="A148" s="37"/>
      <c r="B148" s="38"/>
      <c r="C148" s="211" t="s">
        <v>138</v>
      </c>
      <c r="D148" s="211" t="s">
        <v>134</v>
      </c>
      <c r="E148" s="212" t="s">
        <v>151</v>
      </c>
      <c r="F148" s="213" t="s">
        <v>152</v>
      </c>
      <c r="G148" s="214" t="s">
        <v>153</v>
      </c>
      <c r="H148" s="215">
        <v>14.15</v>
      </c>
      <c r="I148" s="216"/>
      <c r="J148" s="217">
        <f>ROUND(I148*H148,2)</f>
        <v>0</v>
      </c>
      <c r="K148" s="218"/>
      <c r="L148" s="43"/>
      <c r="M148" s="219" t="s">
        <v>1</v>
      </c>
      <c r="N148" s="220" t="s">
        <v>38</v>
      </c>
      <c r="O148" s="90"/>
      <c r="P148" s="221">
        <f>O148*H148</f>
        <v>0</v>
      </c>
      <c r="Q148" s="221">
        <v>0.061719999999999997</v>
      </c>
      <c r="R148" s="221">
        <f>Q148*H148</f>
        <v>0.87333799999999995</v>
      </c>
      <c r="S148" s="221">
        <v>0</v>
      </c>
      <c r="T148" s="22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3" t="s">
        <v>138</v>
      </c>
      <c r="AT148" s="223" t="s">
        <v>134</v>
      </c>
      <c r="AU148" s="223" t="s">
        <v>80</v>
      </c>
      <c r="AY148" s="16" t="s">
        <v>131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6" t="s">
        <v>78</v>
      </c>
      <c r="BK148" s="224">
        <f>ROUND(I148*H148,2)</f>
        <v>0</v>
      </c>
      <c r="BL148" s="16" t="s">
        <v>138</v>
      </c>
      <c r="BM148" s="223" t="s">
        <v>154</v>
      </c>
    </row>
    <row r="149" s="13" customFormat="1">
      <c r="A149" s="13"/>
      <c r="B149" s="225"/>
      <c r="C149" s="226"/>
      <c r="D149" s="227" t="s">
        <v>140</v>
      </c>
      <c r="E149" s="228" t="s">
        <v>1</v>
      </c>
      <c r="F149" s="229" t="s">
        <v>155</v>
      </c>
      <c r="G149" s="226"/>
      <c r="H149" s="230">
        <v>14.15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140</v>
      </c>
      <c r="AU149" s="236" t="s">
        <v>80</v>
      </c>
      <c r="AV149" s="13" t="s">
        <v>80</v>
      </c>
      <c r="AW149" s="13" t="s">
        <v>30</v>
      </c>
      <c r="AX149" s="13" t="s">
        <v>78</v>
      </c>
      <c r="AY149" s="236" t="s">
        <v>131</v>
      </c>
    </row>
    <row r="150" s="2" customFormat="1" ht="16.5" customHeight="1">
      <c r="A150" s="37"/>
      <c r="B150" s="38"/>
      <c r="C150" s="211" t="s">
        <v>156</v>
      </c>
      <c r="D150" s="211" t="s">
        <v>134</v>
      </c>
      <c r="E150" s="212" t="s">
        <v>157</v>
      </c>
      <c r="F150" s="213" t="s">
        <v>158</v>
      </c>
      <c r="G150" s="214" t="s">
        <v>159</v>
      </c>
      <c r="H150" s="215">
        <v>1</v>
      </c>
      <c r="I150" s="216"/>
      <c r="J150" s="217">
        <f>ROUND(I150*H150,2)</f>
        <v>0</v>
      </c>
      <c r="K150" s="218"/>
      <c r="L150" s="43"/>
      <c r="M150" s="219" t="s">
        <v>1</v>
      </c>
      <c r="N150" s="220" t="s">
        <v>38</v>
      </c>
      <c r="O150" s="90"/>
      <c r="P150" s="221">
        <f>O150*H150</f>
        <v>0</v>
      </c>
      <c r="Q150" s="221">
        <v>0.00013999999999999999</v>
      </c>
      <c r="R150" s="221">
        <f>Q150*H150</f>
        <v>0.00013999999999999999</v>
      </c>
      <c r="S150" s="221">
        <v>0</v>
      </c>
      <c r="T150" s="22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3" t="s">
        <v>138</v>
      </c>
      <c r="AT150" s="223" t="s">
        <v>134</v>
      </c>
      <c r="AU150" s="223" t="s">
        <v>80</v>
      </c>
      <c r="AY150" s="16" t="s">
        <v>131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6" t="s">
        <v>78</v>
      </c>
      <c r="BK150" s="224">
        <f>ROUND(I150*H150,2)</f>
        <v>0</v>
      </c>
      <c r="BL150" s="16" t="s">
        <v>138</v>
      </c>
      <c r="BM150" s="223" t="s">
        <v>160</v>
      </c>
    </row>
    <row r="151" s="12" customFormat="1" ht="22.8" customHeight="1">
      <c r="A151" s="12"/>
      <c r="B151" s="195"/>
      <c r="C151" s="196"/>
      <c r="D151" s="197" t="s">
        <v>72</v>
      </c>
      <c r="E151" s="209" t="s">
        <v>161</v>
      </c>
      <c r="F151" s="209" t="s">
        <v>162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SUM(P152:P164)</f>
        <v>0</v>
      </c>
      <c r="Q151" s="203"/>
      <c r="R151" s="204">
        <f>SUM(R152:R164)</f>
        <v>8.6367972000000002</v>
      </c>
      <c r="S151" s="203"/>
      <c r="T151" s="205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78</v>
      </c>
      <c r="AT151" s="207" t="s">
        <v>72</v>
      </c>
      <c r="AU151" s="207" t="s">
        <v>78</v>
      </c>
      <c r="AY151" s="206" t="s">
        <v>131</v>
      </c>
      <c r="BK151" s="208">
        <f>SUM(BK152:BK164)</f>
        <v>0</v>
      </c>
    </row>
    <row r="152" s="2" customFormat="1" ht="24.15" customHeight="1">
      <c r="A152" s="37"/>
      <c r="B152" s="38"/>
      <c r="C152" s="211" t="s">
        <v>161</v>
      </c>
      <c r="D152" s="211" t="s">
        <v>134</v>
      </c>
      <c r="E152" s="212" t="s">
        <v>163</v>
      </c>
      <c r="F152" s="213" t="s">
        <v>164</v>
      </c>
      <c r="G152" s="214" t="s">
        <v>153</v>
      </c>
      <c r="H152" s="215">
        <v>39.359999999999999</v>
      </c>
      <c r="I152" s="216"/>
      <c r="J152" s="217">
        <f>ROUND(I152*H152,2)</f>
        <v>0</v>
      </c>
      <c r="K152" s="218"/>
      <c r="L152" s="43"/>
      <c r="M152" s="219" t="s">
        <v>1</v>
      </c>
      <c r="N152" s="220" t="s">
        <v>38</v>
      </c>
      <c r="O152" s="90"/>
      <c r="P152" s="221">
        <f>O152*H152</f>
        <v>0</v>
      </c>
      <c r="Q152" s="221">
        <v>0.00025999999999999998</v>
      </c>
      <c r="R152" s="221">
        <f>Q152*H152</f>
        <v>0.010233599999999999</v>
      </c>
      <c r="S152" s="221">
        <v>0</v>
      </c>
      <c r="T152" s="22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3" t="s">
        <v>138</v>
      </c>
      <c r="AT152" s="223" t="s">
        <v>134</v>
      </c>
      <c r="AU152" s="223" t="s">
        <v>80</v>
      </c>
      <c r="AY152" s="16" t="s">
        <v>131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6" t="s">
        <v>78</v>
      </c>
      <c r="BK152" s="224">
        <f>ROUND(I152*H152,2)</f>
        <v>0</v>
      </c>
      <c r="BL152" s="16" t="s">
        <v>138</v>
      </c>
      <c r="BM152" s="223" t="s">
        <v>165</v>
      </c>
    </row>
    <row r="153" s="2" customFormat="1" ht="21.75" customHeight="1">
      <c r="A153" s="37"/>
      <c r="B153" s="38"/>
      <c r="C153" s="211" t="s">
        <v>166</v>
      </c>
      <c r="D153" s="211" t="s">
        <v>134</v>
      </c>
      <c r="E153" s="212" t="s">
        <v>167</v>
      </c>
      <c r="F153" s="213" t="s">
        <v>168</v>
      </c>
      <c r="G153" s="214" t="s">
        <v>153</v>
      </c>
      <c r="H153" s="215">
        <v>39.359999999999999</v>
      </c>
      <c r="I153" s="216"/>
      <c r="J153" s="217">
        <f>ROUND(I153*H153,2)</f>
        <v>0</v>
      </c>
      <c r="K153" s="218"/>
      <c r="L153" s="43"/>
      <c r="M153" s="219" t="s">
        <v>1</v>
      </c>
      <c r="N153" s="220" t="s">
        <v>38</v>
      </c>
      <c r="O153" s="90"/>
      <c r="P153" s="221">
        <f>O153*H153</f>
        <v>0</v>
      </c>
      <c r="Q153" s="221">
        <v>0.0043800000000000002</v>
      </c>
      <c r="R153" s="221">
        <f>Q153*H153</f>
        <v>0.17239680000000002</v>
      </c>
      <c r="S153" s="221">
        <v>0</v>
      </c>
      <c r="T153" s="22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3" t="s">
        <v>138</v>
      </c>
      <c r="AT153" s="223" t="s">
        <v>134</v>
      </c>
      <c r="AU153" s="223" t="s">
        <v>80</v>
      </c>
      <c r="AY153" s="16" t="s">
        <v>131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6" t="s">
        <v>78</v>
      </c>
      <c r="BK153" s="224">
        <f>ROUND(I153*H153,2)</f>
        <v>0</v>
      </c>
      <c r="BL153" s="16" t="s">
        <v>138</v>
      </c>
      <c r="BM153" s="223" t="s">
        <v>169</v>
      </c>
    </row>
    <row r="154" s="2" customFormat="1" ht="24.15" customHeight="1">
      <c r="A154" s="37"/>
      <c r="B154" s="38"/>
      <c r="C154" s="211" t="s">
        <v>149</v>
      </c>
      <c r="D154" s="211" t="s">
        <v>134</v>
      </c>
      <c r="E154" s="212" t="s">
        <v>170</v>
      </c>
      <c r="F154" s="213" t="s">
        <v>171</v>
      </c>
      <c r="G154" s="214" t="s">
        <v>153</v>
      </c>
      <c r="H154" s="215">
        <v>39.359999999999999</v>
      </c>
      <c r="I154" s="216"/>
      <c r="J154" s="217">
        <f>ROUND(I154*H154,2)</f>
        <v>0</v>
      </c>
      <c r="K154" s="218"/>
      <c r="L154" s="43"/>
      <c r="M154" s="219" t="s">
        <v>1</v>
      </c>
      <c r="N154" s="220" t="s">
        <v>38</v>
      </c>
      <c r="O154" s="90"/>
      <c r="P154" s="221">
        <f>O154*H154</f>
        <v>0</v>
      </c>
      <c r="Q154" s="221">
        <v>0.018380000000000001</v>
      </c>
      <c r="R154" s="221">
        <f>Q154*H154</f>
        <v>0.72343679999999999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138</v>
      </c>
      <c r="AT154" s="223" t="s">
        <v>134</v>
      </c>
      <c r="AU154" s="223" t="s">
        <v>80</v>
      </c>
      <c r="AY154" s="16" t="s">
        <v>131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78</v>
      </c>
      <c r="BK154" s="224">
        <f>ROUND(I154*H154,2)</f>
        <v>0</v>
      </c>
      <c r="BL154" s="16" t="s">
        <v>138</v>
      </c>
      <c r="BM154" s="223" t="s">
        <v>172</v>
      </c>
    </row>
    <row r="155" s="2" customFormat="1" ht="24.15" customHeight="1">
      <c r="A155" s="37"/>
      <c r="B155" s="38"/>
      <c r="C155" s="211" t="s">
        <v>173</v>
      </c>
      <c r="D155" s="211" t="s">
        <v>134</v>
      </c>
      <c r="E155" s="212" t="s">
        <v>174</v>
      </c>
      <c r="F155" s="213" t="s">
        <v>175</v>
      </c>
      <c r="G155" s="214" t="s">
        <v>153</v>
      </c>
      <c r="H155" s="215">
        <v>141</v>
      </c>
      <c r="I155" s="216"/>
      <c r="J155" s="217">
        <f>ROUND(I155*H155,2)</f>
        <v>0</v>
      </c>
      <c r="K155" s="218"/>
      <c r="L155" s="43"/>
      <c r="M155" s="219" t="s">
        <v>1</v>
      </c>
      <c r="N155" s="220" t="s">
        <v>38</v>
      </c>
      <c r="O155" s="90"/>
      <c r="P155" s="221">
        <f>O155*H155</f>
        <v>0</v>
      </c>
      <c r="Q155" s="221">
        <v>0.00025999999999999998</v>
      </c>
      <c r="R155" s="221">
        <f>Q155*H155</f>
        <v>0.036659999999999998</v>
      </c>
      <c r="S155" s="221">
        <v>0</v>
      </c>
      <c r="T155" s="22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3" t="s">
        <v>138</v>
      </c>
      <c r="AT155" s="223" t="s">
        <v>134</v>
      </c>
      <c r="AU155" s="223" t="s">
        <v>80</v>
      </c>
      <c r="AY155" s="16" t="s">
        <v>131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6" t="s">
        <v>78</v>
      </c>
      <c r="BK155" s="224">
        <f>ROUND(I155*H155,2)</f>
        <v>0</v>
      </c>
      <c r="BL155" s="16" t="s">
        <v>138</v>
      </c>
      <c r="BM155" s="223" t="s">
        <v>176</v>
      </c>
    </row>
    <row r="156" s="2" customFormat="1" ht="21.75" customHeight="1">
      <c r="A156" s="37"/>
      <c r="B156" s="38"/>
      <c r="C156" s="211" t="s">
        <v>177</v>
      </c>
      <c r="D156" s="211" t="s">
        <v>134</v>
      </c>
      <c r="E156" s="212" t="s">
        <v>178</v>
      </c>
      <c r="F156" s="213" t="s">
        <v>179</v>
      </c>
      <c r="G156" s="214" t="s">
        <v>153</v>
      </c>
      <c r="H156" s="215">
        <v>141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38</v>
      </c>
      <c r="O156" s="90"/>
      <c r="P156" s="221">
        <f>O156*H156</f>
        <v>0</v>
      </c>
      <c r="Q156" s="221">
        <v>0.0043800000000000002</v>
      </c>
      <c r="R156" s="221">
        <f>Q156*H156</f>
        <v>0.61758000000000002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138</v>
      </c>
      <c r="AT156" s="223" t="s">
        <v>134</v>
      </c>
      <c r="AU156" s="223" t="s">
        <v>80</v>
      </c>
      <c r="AY156" s="16" t="s">
        <v>131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78</v>
      </c>
      <c r="BK156" s="224">
        <f>ROUND(I156*H156,2)</f>
        <v>0</v>
      </c>
      <c r="BL156" s="16" t="s">
        <v>138</v>
      </c>
      <c r="BM156" s="223" t="s">
        <v>180</v>
      </c>
    </row>
    <row r="157" s="2" customFormat="1" ht="24.15" customHeight="1">
      <c r="A157" s="37"/>
      <c r="B157" s="38"/>
      <c r="C157" s="211" t="s">
        <v>181</v>
      </c>
      <c r="D157" s="211" t="s">
        <v>134</v>
      </c>
      <c r="E157" s="212" t="s">
        <v>182</v>
      </c>
      <c r="F157" s="213" t="s">
        <v>183</v>
      </c>
      <c r="G157" s="214" t="s">
        <v>153</v>
      </c>
      <c r="H157" s="215">
        <v>141</v>
      </c>
      <c r="I157" s="216"/>
      <c r="J157" s="217">
        <f>ROUND(I157*H157,2)</f>
        <v>0</v>
      </c>
      <c r="K157" s="218"/>
      <c r="L157" s="43"/>
      <c r="M157" s="219" t="s">
        <v>1</v>
      </c>
      <c r="N157" s="220" t="s">
        <v>38</v>
      </c>
      <c r="O157" s="90"/>
      <c r="P157" s="221">
        <f>O157*H157</f>
        <v>0</v>
      </c>
      <c r="Q157" s="221">
        <v>0.018380000000000001</v>
      </c>
      <c r="R157" s="221">
        <f>Q157*H157</f>
        <v>2.59158</v>
      </c>
      <c r="S157" s="221">
        <v>0</v>
      </c>
      <c r="T157" s="22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3" t="s">
        <v>138</v>
      </c>
      <c r="AT157" s="223" t="s">
        <v>134</v>
      </c>
      <c r="AU157" s="223" t="s">
        <v>80</v>
      </c>
      <c r="AY157" s="16" t="s">
        <v>131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6" t="s">
        <v>78</v>
      </c>
      <c r="BK157" s="224">
        <f>ROUND(I157*H157,2)</f>
        <v>0</v>
      </c>
      <c r="BL157" s="16" t="s">
        <v>138</v>
      </c>
      <c r="BM157" s="223" t="s">
        <v>184</v>
      </c>
    </row>
    <row r="158" s="2" customFormat="1" ht="24.15" customHeight="1">
      <c r="A158" s="37"/>
      <c r="B158" s="38"/>
      <c r="C158" s="211" t="s">
        <v>8</v>
      </c>
      <c r="D158" s="211" t="s">
        <v>134</v>
      </c>
      <c r="E158" s="212" t="s">
        <v>185</v>
      </c>
      <c r="F158" s="213" t="s">
        <v>186</v>
      </c>
      <c r="G158" s="214" t="s">
        <v>153</v>
      </c>
      <c r="H158" s="215">
        <v>39.600000000000001</v>
      </c>
      <c r="I158" s="216"/>
      <c r="J158" s="217">
        <f>ROUND(I158*H158,2)</f>
        <v>0</v>
      </c>
      <c r="K158" s="218"/>
      <c r="L158" s="43"/>
      <c r="M158" s="219" t="s">
        <v>1</v>
      </c>
      <c r="N158" s="220" t="s">
        <v>38</v>
      </c>
      <c r="O158" s="90"/>
      <c r="P158" s="221">
        <f>O158*H158</f>
        <v>0</v>
      </c>
      <c r="Q158" s="221">
        <v>0.105</v>
      </c>
      <c r="R158" s="221">
        <f>Q158*H158</f>
        <v>4.1580000000000004</v>
      </c>
      <c r="S158" s="221">
        <v>0</v>
      </c>
      <c r="T158" s="22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3" t="s">
        <v>138</v>
      </c>
      <c r="AT158" s="223" t="s">
        <v>134</v>
      </c>
      <c r="AU158" s="223" t="s">
        <v>80</v>
      </c>
      <c r="AY158" s="16" t="s">
        <v>131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6" t="s">
        <v>78</v>
      </c>
      <c r="BK158" s="224">
        <f>ROUND(I158*H158,2)</f>
        <v>0</v>
      </c>
      <c r="BL158" s="16" t="s">
        <v>138</v>
      </c>
      <c r="BM158" s="223" t="s">
        <v>187</v>
      </c>
    </row>
    <row r="159" s="2" customFormat="1" ht="24.15" customHeight="1">
      <c r="A159" s="37"/>
      <c r="B159" s="38"/>
      <c r="C159" s="211" t="s">
        <v>188</v>
      </c>
      <c r="D159" s="211" t="s">
        <v>134</v>
      </c>
      <c r="E159" s="212" t="s">
        <v>189</v>
      </c>
      <c r="F159" s="213" t="s">
        <v>190</v>
      </c>
      <c r="G159" s="214" t="s">
        <v>191</v>
      </c>
      <c r="H159" s="215">
        <v>11</v>
      </c>
      <c r="I159" s="216"/>
      <c r="J159" s="217">
        <f>ROUND(I159*H159,2)</f>
        <v>0</v>
      </c>
      <c r="K159" s="218"/>
      <c r="L159" s="43"/>
      <c r="M159" s="219" t="s">
        <v>1</v>
      </c>
      <c r="N159" s="220" t="s">
        <v>38</v>
      </c>
      <c r="O159" s="90"/>
      <c r="P159" s="221">
        <f>O159*H159</f>
        <v>0</v>
      </c>
      <c r="Q159" s="221">
        <v>0.017770000000000001</v>
      </c>
      <c r="R159" s="221">
        <f>Q159*H159</f>
        <v>0.19547000000000001</v>
      </c>
      <c r="S159" s="221">
        <v>0</v>
      </c>
      <c r="T159" s="22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3" t="s">
        <v>138</v>
      </c>
      <c r="AT159" s="223" t="s">
        <v>134</v>
      </c>
      <c r="AU159" s="223" t="s">
        <v>80</v>
      </c>
      <c r="AY159" s="16" t="s">
        <v>131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6" t="s">
        <v>78</v>
      </c>
      <c r="BK159" s="224">
        <f>ROUND(I159*H159,2)</f>
        <v>0</v>
      </c>
      <c r="BL159" s="16" t="s">
        <v>138</v>
      </c>
      <c r="BM159" s="223" t="s">
        <v>192</v>
      </c>
    </row>
    <row r="160" s="2" customFormat="1" ht="16.5" customHeight="1">
      <c r="A160" s="37"/>
      <c r="B160" s="38"/>
      <c r="C160" s="237" t="s">
        <v>193</v>
      </c>
      <c r="D160" s="237" t="s">
        <v>146</v>
      </c>
      <c r="E160" s="238" t="s">
        <v>194</v>
      </c>
      <c r="F160" s="239" t="s">
        <v>195</v>
      </c>
      <c r="G160" s="240" t="s">
        <v>191</v>
      </c>
      <c r="H160" s="241">
        <v>11</v>
      </c>
      <c r="I160" s="242"/>
      <c r="J160" s="243">
        <f>ROUND(I160*H160,2)</f>
        <v>0</v>
      </c>
      <c r="K160" s="244"/>
      <c r="L160" s="245"/>
      <c r="M160" s="246" t="s">
        <v>1</v>
      </c>
      <c r="N160" s="247" t="s">
        <v>38</v>
      </c>
      <c r="O160" s="90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149</v>
      </c>
      <c r="AT160" s="223" t="s">
        <v>146</v>
      </c>
      <c r="AU160" s="223" t="s">
        <v>80</v>
      </c>
      <c r="AY160" s="16" t="s">
        <v>131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78</v>
      </c>
      <c r="BK160" s="224">
        <f>ROUND(I160*H160,2)</f>
        <v>0</v>
      </c>
      <c r="BL160" s="16" t="s">
        <v>138</v>
      </c>
      <c r="BM160" s="223" t="s">
        <v>196</v>
      </c>
    </row>
    <row r="161" s="2" customFormat="1" ht="24.15" customHeight="1">
      <c r="A161" s="37"/>
      <c r="B161" s="38"/>
      <c r="C161" s="211" t="s">
        <v>197</v>
      </c>
      <c r="D161" s="211" t="s">
        <v>134</v>
      </c>
      <c r="E161" s="212" t="s">
        <v>198</v>
      </c>
      <c r="F161" s="213" t="s">
        <v>199</v>
      </c>
      <c r="G161" s="214" t="s">
        <v>191</v>
      </c>
      <c r="H161" s="215">
        <v>1</v>
      </c>
      <c r="I161" s="216"/>
      <c r="J161" s="217">
        <f>ROUND(I161*H161,2)</f>
        <v>0</v>
      </c>
      <c r="K161" s="218"/>
      <c r="L161" s="43"/>
      <c r="M161" s="219" t="s">
        <v>1</v>
      </c>
      <c r="N161" s="220" t="s">
        <v>38</v>
      </c>
      <c r="O161" s="90"/>
      <c r="P161" s="221">
        <f>O161*H161</f>
        <v>0</v>
      </c>
      <c r="Q161" s="221">
        <v>0.035319999999999997</v>
      </c>
      <c r="R161" s="221">
        <f>Q161*H161</f>
        <v>0.035319999999999997</v>
      </c>
      <c r="S161" s="221">
        <v>0</v>
      </c>
      <c r="T161" s="22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3" t="s">
        <v>138</v>
      </c>
      <c r="AT161" s="223" t="s">
        <v>134</v>
      </c>
      <c r="AU161" s="223" t="s">
        <v>80</v>
      </c>
      <c r="AY161" s="16" t="s">
        <v>131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6" t="s">
        <v>78</v>
      </c>
      <c r="BK161" s="224">
        <f>ROUND(I161*H161,2)</f>
        <v>0</v>
      </c>
      <c r="BL161" s="16" t="s">
        <v>138</v>
      </c>
      <c r="BM161" s="223" t="s">
        <v>200</v>
      </c>
    </row>
    <row r="162" s="2" customFormat="1" ht="16.5" customHeight="1">
      <c r="A162" s="37"/>
      <c r="B162" s="38"/>
      <c r="C162" s="237" t="s">
        <v>201</v>
      </c>
      <c r="D162" s="237" t="s">
        <v>146</v>
      </c>
      <c r="E162" s="238" t="s">
        <v>202</v>
      </c>
      <c r="F162" s="239" t="s">
        <v>203</v>
      </c>
      <c r="G162" s="240" t="s">
        <v>191</v>
      </c>
      <c r="H162" s="241">
        <v>1</v>
      </c>
      <c r="I162" s="242"/>
      <c r="J162" s="243">
        <f>ROUND(I162*H162,2)</f>
        <v>0</v>
      </c>
      <c r="K162" s="244"/>
      <c r="L162" s="245"/>
      <c r="M162" s="246" t="s">
        <v>1</v>
      </c>
      <c r="N162" s="247" t="s">
        <v>38</v>
      </c>
      <c r="O162" s="90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149</v>
      </c>
      <c r="AT162" s="223" t="s">
        <v>146</v>
      </c>
      <c r="AU162" s="223" t="s">
        <v>80</v>
      </c>
      <c r="AY162" s="16" t="s">
        <v>131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78</v>
      </c>
      <c r="BK162" s="224">
        <f>ROUND(I162*H162,2)</f>
        <v>0</v>
      </c>
      <c r="BL162" s="16" t="s">
        <v>138</v>
      </c>
      <c r="BM162" s="223" t="s">
        <v>204</v>
      </c>
    </row>
    <row r="163" s="2" customFormat="1" ht="33" customHeight="1">
      <c r="A163" s="37"/>
      <c r="B163" s="38"/>
      <c r="C163" s="211" t="s">
        <v>205</v>
      </c>
      <c r="D163" s="211" t="s">
        <v>134</v>
      </c>
      <c r="E163" s="212" t="s">
        <v>206</v>
      </c>
      <c r="F163" s="213" t="s">
        <v>207</v>
      </c>
      <c r="G163" s="214" t="s">
        <v>191</v>
      </c>
      <c r="H163" s="215">
        <v>1</v>
      </c>
      <c r="I163" s="216"/>
      <c r="J163" s="217">
        <f>ROUND(I163*H163,2)</f>
        <v>0</v>
      </c>
      <c r="K163" s="218"/>
      <c r="L163" s="43"/>
      <c r="M163" s="219" t="s">
        <v>1</v>
      </c>
      <c r="N163" s="220" t="s">
        <v>38</v>
      </c>
      <c r="O163" s="90"/>
      <c r="P163" s="221">
        <f>O163*H163</f>
        <v>0</v>
      </c>
      <c r="Q163" s="221">
        <v>0.053620000000000001</v>
      </c>
      <c r="R163" s="221">
        <f>Q163*H163</f>
        <v>0.053620000000000001</v>
      </c>
      <c r="S163" s="221">
        <v>0</v>
      </c>
      <c r="T163" s="22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3" t="s">
        <v>138</v>
      </c>
      <c r="AT163" s="223" t="s">
        <v>134</v>
      </c>
      <c r="AU163" s="223" t="s">
        <v>80</v>
      </c>
      <c r="AY163" s="16" t="s">
        <v>131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6" t="s">
        <v>78</v>
      </c>
      <c r="BK163" s="224">
        <f>ROUND(I163*H163,2)</f>
        <v>0</v>
      </c>
      <c r="BL163" s="16" t="s">
        <v>138</v>
      </c>
      <c r="BM163" s="223" t="s">
        <v>208</v>
      </c>
    </row>
    <row r="164" s="2" customFormat="1" ht="24.15" customHeight="1">
      <c r="A164" s="37"/>
      <c r="B164" s="38"/>
      <c r="C164" s="237" t="s">
        <v>209</v>
      </c>
      <c r="D164" s="237" t="s">
        <v>146</v>
      </c>
      <c r="E164" s="238" t="s">
        <v>210</v>
      </c>
      <c r="F164" s="239" t="s">
        <v>211</v>
      </c>
      <c r="G164" s="240" t="s">
        <v>191</v>
      </c>
      <c r="H164" s="241">
        <v>1</v>
      </c>
      <c r="I164" s="242"/>
      <c r="J164" s="243">
        <f>ROUND(I164*H164,2)</f>
        <v>0</v>
      </c>
      <c r="K164" s="244"/>
      <c r="L164" s="245"/>
      <c r="M164" s="246" t="s">
        <v>1</v>
      </c>
      <c r="N164" s="247" t="s">
        <v>38</v>
      </c>
      <c r="O164" s="90"/>
      <c r="P164" s="221">
        <f>O164*H164</f>
        <v>0</v>
      </c>
      <c r="Q164" s="221">
        <v>0.042500000000000003</v>
      </c>
      <c r="R164" s="221">
        <f>Q164*H164</f>
        <v>0.042500000000000003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149</v>
      </c>
      <c r="AT164" s="223" t="s">
        <v>146</v>
      </c>
      <c r="AU164" s="223" t="s">
        <v>80</v>
      </c>
      <c r="AY164" s="16" t="s">
        <v>131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78</v>
      </c>
      <c r="BK164" s="224">
        <f>ROUND(I164*H164,2)</f>
        <v>0</v>
      </c>
      <c r="BL164" s="16" t="s">
        <v>138</v>
      </c>
      <c r="BM164" s="223" t="s">
        <v>212</v>
      </c>
    </row>
    <row r="165" s="12" customFormat="1" ht="22.8" customHeight="1">
      <c r="A165" s="12"/>
      <c r="B165" s="195"/>
      <c r="C165" s="196"/>
      <c r="D165" s="197" t="s">
        <v>72</v>
      </c>
      <c r="E165" s="209" t="s">
        <v>173</v>
      </c>
      <c r="F165" s="209" t="s">
        <v>213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SUM(P166:P188)</f>
        <v>0</v>
      </c>
      <c r="Q165" s="203"/>
      <c r="R165" s="204">
        <f>SUM(R166:R188)</f>
        <v>0.47682439999999993</v>
      </c>
      <c r="S165" s="203"/>
      <c r="T165" s="205">
        <f>SUM(T166:T188)</f>
        <v>34.957030000000003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6" t="s">
        <v>78</v>
      </c>
      <c r="AT165" s="207" t="s">
        <v>72</v>
      </c>
      <c r="AU165" s="207" t="s">
        <v>78</v>
      </c>
      <c r="AY165" s="206" t="s">
        <v>131</v>
      </c>
      <c r="BK165" s="208">
        <f>SUM(BK166:BK188)</f>
        <v>0</v>
      </c>
    </row>
    <row r="166" s="2" customFormat="1" ht="33" customHeight="1">
      <c r="A166" s="37"/>
      <c r="B166" s="38"/>
      <c r="C166" s="211" t="s">
        <v>214</v>
      </c>
      <c r="D166" s="211" t="s">
        <v>134</v>
      </c>
      <c r="E166" s="212" t="s">
        <v>215</v>
      </c>
      <c r="F166" s="213" t="s">
        <v>216</v>
      </c>
      <c r="G166" s="214" t="s">
        <v>153</v>
      </c>
      <c r="H166" s="215">
        <v>120</v>
      </c>
      <c r="I166" s="216"/>
      <c r="J166" s="217">
        <f>ROUND(I166*H166,2)</f>
        <v>0</v>
      </c>
      <c r="K166" s="218"/>
      <c r="L166" s="43"/>
      <c r="M166" s="219" t="s">
        <v>1</v>
      </c>
      <c r="N166" s="220" t="s">
        <v>38</v>
      </c>
      <c r="O166" s="90"/>
      <c r="P166" s="221">
        <f>O166*H166</f>
        <v>0</v>
      </c>
      <c r="Q166" s="221">
        <v>0.00012999999999999999</v>
      </c>
      <c r="R166" s="221">
        <f>Q166*H166</f>
        <v>0.015599999999999999</v>
      </c>
      <c r="S166" s="221">
        <v>0</v>
      </c>
      <c r="T166" s="22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3" t="s">
        <v>138</v>
      </c>
      <c r="AT166" s="223" t="s">
        <v>134</v>
      </c>
      <c r="AU166" s="223" t="s">
        <v>80</v>
      </c>
      <c r="AY166" s="16" t="s">
        <v>131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6" t="s">
        <v>78</v>
      </c>
      <c r="BK166" s="224">
        <f>ROUND(I166*H166,2)</f>
        <v>0</v>
      </c>
      <c r="BL166" s="16" t="s">
        <v>138</v>
      </c>
      <c r="BM166" s="223" t="s">
        <v>217</v>
      </c>
    </row>
    <row r="167" s="2" customFormat="1" ht="24.15" customHeight="1">
      <c r="A167" s="37"/>
      <c r="B167" s="38"/>
      <c r="C167" s="211" t="s">
        <v>218</v>
      </c>
      <c r="D167" s="211" t="s">
        <v>134</v>
      </c>
      <c r="E167" s="212" t="s">
        <v>219</v>
      </c>
      <c r="F167" s="213" t="s">
        <v>220</v>
      </c>
      <c r="G167" s="214" t="s">
        <v>153</v>
      </c>
      <c r="H167" s="215">
        <v>39.359999999999999</v>
      </c>
      <c r="I167" s="216"/>
      <c r="J167" s="217">
        <f>ROUND(I167*H167,2)</f>
        <v>0</v>
      </c>
      <c r="K167" s="218"/>
      <c r="L167" s="43"/>
      <c r="M167" s="219" t="s">
        <v>1</v>
      </c>
      <c r="N167" s="220" t="s">
        <v>38</v>
      </c>
      <c r="O167" s="90"/>
      <c r="P167" s="221">
        <f>O167*H167</f>
        <v>0</v>
      </c>
      <c r="Q167" s="221">
        <v>4.0000000000000003E-05</v>
      </c>
      <c r="R167" s="221">
        <f>Q167*H167</f>
        <v>0.0015744000000000001</v>
      </c>
      <c r="S167" s="221">
        <v>0</v>
      </c>
      <c r="T167" s="22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3" t="s">
        <v>138</v>
      </c>
      <c r="AT167" s="223" t="s">
        <v>134</v>
      </c>
      <c r="AU167" s="223" t="s">
        <v>80</v>
      </c>
      <c r="AY167" s="16" t="s">
        <v>131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6" t="s">
        <v>78</v>
      </c>
      <c r="BK167" s="224">
        <f>ROUND(I167*H167,2)</f>
        <v>0</v>
      </c>
      <c r="BL167" s="16" t="s">
        <v>138</v>
      </c>
      <c r="BM167" s="223" t="s">
        <v>221</v>
      </c>
    </row>
    <row r="168" s="2" customFormat="1" ht="24.15" customHeight="1">
      <c r="A168" s="37"/>
      <c r="B168" s="38"/>
      <c r="C168" s="211" t="s">
        <v>7</v>
      </c>
      <c r="D168" s="211" t="s">
        <v>134</v>
      </c>
      <c r="E168" s="212" t="s">
        <v>222</v>
      </c>
      <c r="F168" s="213" t="s">
        <v>223</v>
      </c>
      <c r="G168" s="214" t="s">
        <v>224</v>
      </c>
      <c r="H168" s="215">
        <v>5.2999999999999998</v>
      </c>
      <c r="I168" s="216"/>
      <c r="J168" s="217">
        <f>ROUND(I168*H168,2)</f>
        <v>0</v>
      </c>
      <c r="K168" s="218"/>
      <c r="L168" s="43"/>
      <c r="M168" s="219" t="s">
        <v>1</v>
      </c>
      <c r="N168" s="220" t="s">
        <v>38</v>
      </c>
      <c r="O168" s="90"/>
      <c r="P168" s="221">
        <f>O168*H168</f>
        <v>0</v>
      </c>
      <c r="Q168" s="221">
        <v>0.018360000000000001</v>
      </c>
      <c r="R168" s="221">
        <f>Q168*H168</f>
        <v>0.097308000000000006</v>
      </c>
      <c r="S168" s="221">
        <v>0</v>
      </c>
      <c r="T168" s="22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3" t="s">
        <v>201</v>
      </c>
      <c r="AT168" s="223" t="s">
        <v>134</v>
      </c>
      <c r="AU168" s="223" t="s">
        <v>80</v>
      </c>
      <c r="AY168" s="16" t="s">
        <v>131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6" t="s">
        <v>78</v>
      </c>
      <c r="BK168" s="224">
        <f>ROUND(I168*H168,2)</f>
        <v>0</v>
      </c>
      <c r="BL168" s="16" t="s">
        <v>201</v>
      </c>
      <c r="BM168" s="223" t="s">
        <v>225</v>
      </c>
    </row>
    <row r="169" s="2" customFormat="1" ht="24.15" customHeight="1">
      <c r="A169" s="37"/>
      <c r="B169" s="38"/>
      <c r="C169" s="211" t="s">
        <v>226</v>
      </c>
      <c r="D169" s="211" t="s">
        <v>134</v>
      </c>
      <c r="E169" s="212" t="s">
        <v>227</v>
      </c>
      <c r="F169" s="213" t="s">
        <v>228</v>
      </c>
      <c r="G169" s="214" t="s">
        <v>191</v>
      </c>
      <c r="H169" s="215">
        <v>20.899999999999999</v>
      </c>
      <c r="I169" s="216"/>
      <c r="J169" s="217">
        <f>ROUND(I169*H169,2)</f>
        <v>0</v>
      </c>
      <c r="K169" s="218"/>
      <c r="L169" s="43"/>
      <c r="M169" s="219" t="s">
        <v>1</v>
      </c>
      <c r="N169" s="220" t="s">
        <v>38</v>
      </c>
      <c r="O169" s="90"/>
      <c r="P169" s="221">
        <f>O169*H169</f>
        <v>0</v>
      </c>
      <c r="Q169" s="221">
        <v>0.016379999999999999</v>
      </c>
      <c r="R169" s="221">
        <f>Q169*H169</f>
        <v>0.34234199999999992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138</v>
      </c>
      <c r="AT169" s="223" t="s">
        <v>134</v>
      </c>
      <c r="AU169" s="223" t="s">
        <v>80</v>
      </c>
      <c r="AY169" s="16" t="s">
        <v>131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78</v>
      </c>
      <c r="BK169" s="224">
        <f>ROUND(I169*H169,2)</f>
        <v>0</v>
      </c>
      <c r="BL169" s="16" t="s">
        <v>138</v>
      </c>
      <c r="BM169" s="223" t="s">
        <v>229</v>
      </c>
    </row>
    <row r="170" s="2" customFormat="1" ht="24.15" customHeight="1">
      <c r="A170" s="37"/>
      <c r="B170" s="38"/>
      <c r="C170" s="237" t="s">
        <v>230</v>
      </c>
      <c r="D170" s="237" t="s">
        <v>146</v>
      </c>
      <c r="E170" s="238" t="s">
        <v>231</v>
      </c>
      <c r="F170" s="239" t="s">
        <v>232</v>
      </c>
      <c r="G170" s="240" t="s">
        <v>144</v>
      </c>
      <c r="H170" s="241">
        <v>0.02</v>
      </c>
      <c r="I170" s="242"/>
      <c r="J170" s="243">
        <f>ROUND(I170*H170,2)</f>
        <v>0</v>
      </c>
      <c r="K170" s="244"/>
      <c r="L170" s="245"/>
      <c r="M170" s="246" t="s">
        <v>1</v>
      </c>
      <c r="N170" s="247" t="s">
        <v>38</v>
      </c>
      <c r="O170" s="90"/>
      <c r="P170" s="221">
        <f>O170*H170</f>
        <v>0</v>
      </c>
      <c r="Q170" s="221">
        <v>1</v>
      </c>
      <c r="R170" s="221">
        <f>Q170*H170</f>
        <v>0.02</v>
      </c>
      <c r="S170" s="221">
        <v>0</v>
      </c>
      <c r="T170" s="22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3" t="s">
        <v>149</v>
      </c>
      <c r="AT170" s="223" t="s">
        <v>146</v>
      </c>
      <c r="AU170" s="223" t="s">
        <v>80</v>
      </c>
      <c r="AY170" s="16" t="s">
        <v>131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6" t="s">
        <v>78</v>
      </c>
      <c r="BK170" s="224">
        <f>ROUND(I170*H170,2)</f>
        <v>0</v>
      </c>
      <c r="BL170" s="16" t="s">
        <v>138</v>
      </c>
      <c r="BM170" s="223" t="s">
        <v>233</v>
      </c>
    </row>
    <row r="171" s="2" customFormat="1" ht="24.15" customHeight="1">
      <c r="A171" s="37"/>
      <c r="B171" s="38"/>
      <c r="C171" s="211" t="s">
        <v>234</v>
      </c>
      <c r="D171" s="211" t="s">
        <v>134</v>
      </c>
      <c r="E171" s="212" t="s">
        <v>235</v>
      </c>
      <c r="F171" s="213" t="s">
        <v>236</v>
      </c>
      <c r="G171" s="214" t="s">
        <v>153</v>
      </c>
      <c r="H171" s="215">
        <v>7.5499999999999998</v>
      </c>
      <c r="I171" s="216"/>
      <c r="J171" s="217">
        <f>ROUND(I171*H171,2)</f>
        <v>0</v>
      </c>
      <c r="K171" s="218"/>
      <c r="L171" s="43"/>
      <c r="M171" s="219" t="s">
        <v>1</v>
      </c>
      <c r="N171" s="220" t="s">
        <v>38</v>
      </c>
      <c r="O171" s="90"/>
      <c r="P171" s="221">
        <f>O171*H171</f>
        <v>0</v>
      </c>
      <c r="Q171" s="221">
        <v>0</v>
      </c>
      <c r="R171" s="221">
        <f>Q171*H171</f>
        <v>0</v>
      </c>
      <c r="S171" s="221">
        <v>0.26100000000000001</v>
      </c>
      <c r="T171" s="222">
        <f>S171*H171</f>
        <v>1.97055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3" t="s">
        <v>138</v>
      </c>
      <c r="AT171" s="223" t="s">
        <v>134</v>
      </c>
      <c r="AU171" s="223" t="s">
        <v>80</v>
      </c>
      <c r="AY171" s="16" t="s">
        <v>131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6" t="s">
        <v>78</v>
      </c>
      <c r="BK171" s="224">
        <f>ROUND(I171*H171,2)</f>
        <v>0</v>
      </c>
      <c r="BL171" s="16" t="s">
        <v>138</v>
      </c>
      <c r="BM171" s="223" t="s">
        <v>237</v>
      </c>
    </row>
    <row r="172" s="2" customFormat="1" ht="37.8" customHeight="1">
      <c r="A172" s="37"/>
      <c r="B172" s="38"/>
      <c r="C172" s="211" t="s">
        <v>238</v>
      </c>
      <c r="D172" s="211" t="s">
        <v>134</v>
      </c>
      <c r="E172" s="212" t="s">
        <v>239</v>
      </c>
      <c r="F172" s="213" t="s">
        <v>240</v>
      </c>
      <c r="G172" s="214" t="s">
        <v>137</v>
      </c>
      <c r="H172" s="215">
        <v>2.6299999999999999</v>
      </c>
      <c r="I172" s="216"/>
      <c r="J172" s="217">
        <f>ROUND(I172*H172,2)</f>
        <v>0</v>
      </c>
      <c r="K172" s="218"/>
      <c r="L172" s="43"/>
      <c r="M172" s="219" t="s">
        <v>1</v>
      </c>
      <c r="N172" s="220" t="s">
        <v>38</v>
      </c>
      <c r="O172" s="90"/>
      <c r="P172" s="221">
        <f>O172*H172</f>
        <v>0</v>
      </c>
      <c r="Q172" s="221">
        <v>0</v>
      </c>
      <c r="R172" s="221">
        <f>Q172*H172</f>
        <v>0</v>
      </c>
      <c r="S172" s="221">
        <v>2.2000000000000002</v>
      </c>
      <c r="T172" s="222">
        <f>S172*H172</f>
        <v>5.7860000000000005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3" t="s">
        <v>138</v>
      </c>
      <c r="AT172" s="223" t="s">
        <v>134</v>
      </c>
      <c r="AU172" s="223" t="s">
        <v>80</v>
      </c>
      <c r="AY172" s="16" t="s">
        <v>131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6" t="s">
        <v>78</v>
      </c>
      <c r="BK172" s="224">
        <f>ROUND(I172*H172,2)</f>
        <v>0</v>
      </c>
      <c r="BL172" s="16" t="s">
        <v>138</v>
      </c>
      <c r="BM172" s="223" t="s">
        <v>241</v>
      </c>
    </row>
    <row r="173" s="2" customFormat="1" ht="24.15" customHeight="1">
      <c r="A173" s="37"/>
      <c r="B173" s="38"/>
      <c r="C173" s="211" t="s">
        <v>242</v>
      </c>
      <c r="D173" s="211" t="s">
        <v>134</v>
      </c>
      <c r="E173" s="212" t="s">
        <v>243</v>
      </c>
      <c r="F173" s="213" t="s">
        <v>244</v>
      </c>
      <c r="G173" s="214" t="s">
        <v>153</v>
      </c>
      <c r="H173" s="215">
        <v>39.359999999999999</v>
      </c>
      <c r="I173" s="216"/>
      <c r="J173" s="217">
        <f>ROUND(I173*H173,2)</f>
        <v>0</v>
      </c>
      <c r="K173" s="218"/>
      <c r="L173" s="43"/>
      <c r="M173" s="219" t="s">
        <v>1</v>
      </c>
      <c r="N173" s="220" t="s">
        <v>38</v>
      </c>
      <c r="O173" s="90"/>
      <c r="P173" s="221">
        <f>O173*H173</f>
        <v>0</v>
      </c>
      <c r="Q173" s="221">
        <v>0</v>
      </c>
      <c r="R173" s="221">
        <f>Q173*H173</f>
        <v>0</v>
      </c>
      <c r="S173" s="221">
        <v>0.057000000000000002</v>
      </c>
      <c r="T173" s="222">
        <f>S173*H173</f>
        <v>2.2435200000000002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3" t="s">
        <v>138</v>
      </c>
      <c r="AT173" s="223" t="s">
        <v>134</v>
      </c>
      <c r="AU173" s="223" t="s">
        <v>80</v>
      </c>
      <c r="AY173" s="16" t="s">
        <v>131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6" t="s">
        <v>78</v>
      </c>
      <c r="BK173" s="224">
        <f>ROUND(I173*H173,2)</f>
        <v>0</v>
      </c>
      <c r="BL173" s="16" t="s">
        <v>138</v>
      </c>
      <c r="BM173" s="223" t="s">
        <v>245</v>
      </c>
    </row>
    <row r="174" s="2" customFormat="1" ht="21.75" customHeight="1">
      <c r="A174" s="37"/>
      <c r="B174" s="38"/>
      <c r="C174" s="211" t="s">
        <v>246</v>
      </c>
      <c r="D174" s="211" t="s">
        <v>134</v>
      </c>
      <c r="E174" s="212" t="s">
        <v>247</v>
      </c>
      <c r="F174" s="213" t="s">
        <v>248</v>
      </c>
      <c r="G174" s="214" t="s">
        <v>153</v>
      </c>
      <c r="H174" s="215">
        <v>6.8200000000000003</v>
      </c>
      <c r="I174" s="216"/>
      <c r="J174" s="217">
        <f>ROUND(I174*H174,2)</f>
        <v>0</v>
      </c>
      <c r="K174" s="218"/>
      <c r="L174" s="43"/>
      <c r="M174" s="219" t="s">
        <v>1</v>
      </c>
      <c r="N174" s="220" t="s">
        <v>38</v>
      </c>
      <c r="O174" s="90"/>
      <c r="P174" s="221">
        <f>O174*H174</f>
        <v>0</v>
      </c>
      <c r="Q174" s="221">
        <v>0</v>
      </c>
      <c r="R174" s="221">
        <f>Q174*H174</f>
        <v>0</v>
      </c>
      <c r="S174" s="221">
        <v>0.087999999999999995</v>
      </c>
      <c r="T174" s="222">
        <f>S174*H174</f>
        <v>0.60016000000000003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3" t="s">
        <v>138</v>
      </c>
      <c r="AT174" s="223" t="s">
        <v>134</v>
      </c>
      <c r="AU174" s="223" t="s">
        <v>80</v>
      </c>
      <c r="AY174" s="16" t="s">
        <v>131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78</v>
      </c>
      <c r="BK174" s="224">
        <f>ROUND(I174*H174,2)</f>
        <v>0</v>
      </c>
      <c r="BL174" s="16" t="s">
        <v>138</v>
      </c>
      <c r="BM174" s="223" t="s">
        <v>249</v>
      </c>
    </row>
    <row r="175" s="2" customFormat="1" ht="24.15" customHeight="1">
      <c r="A175" s="37"/>
      <c r="B175" s="38"/>
      <c r="C175" s="211" t="s">
        <v>250</v>
      </c>
      <c r="D175" s="211" t="s">
        <v>134</v>
      </c>
      <c r="E175" s="212" t="s">
        <v>251</v>
      </c>
      <c r="F175" s="213" t="s">
        <v>252</v>
      </c>
      <c r="G175" s="214" t="s">
        <v>153</v>
      </c>
      <c r="H175" s="215">
        <v>1.3200000000000001</v>
      </c>
      <c r="I175" s="216"/>
      <c r="J175" s="217">
        <f>ROUND(I175*H175,2)</f>
        <v>0</v>
      </c>
      <c r="K175" s="218"/>
      <c r="L175" s="43"/>
      <c r="M175" s="219" t="s">
        <v>1</v>
      </c>
      <c r="N175" s="220" t="s">
        <v>38</v>
      </c>
      <c r="O175" s="90"/>
      <c r="P175" s="221">
        <f>O175*H175</f>
        <v>0</v>
      </c>
      <c r="Q175" s="221">
        <v>0</v>
      </c>
      <c r="R175" s="221">
        <f>Q175*H175</f>
        <v>0</v>
      </c>
      <c r="S175" s="221">
        <v>0.072999999999999995</v>
      </c>
      <c r="T175" s="222">
        <f>S175*H175</f>
        <v>0.096360000000000001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3" t="s">
        <v>138</v>
      </c>
      <c r="AT175" s="223" t="s">
        <v>134</v>
      </c>
      <c r="AU175" s="223" t="s">
        <v>80</v>
      </c>
      <c r="AY175" s="16" t="s">
        <v>131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6" t="s">
        <v>78</v>
      </c>
      <c r="BK175" s="224">
        <f>ROUND(I175*H175,2)</f>
        <v>0</v>
      </c>
      <c r="BL175" s="16" t="s">
        <v>138</v>
      </c>
      <c r="BM175" s="223" t="s">
        <v>253</v>
      </c>
    </row>
    <row r="176" s="13" customFormat="1">
      <c r="A176" s="13"/>
      <c r="B176" s="225"/>
      <c r="C176" s="226"/>
      <c r="D176" s="227" t="s">
        <v>140</v>
      </c>
      <c r="E176" s="228" t="s">
        <v>1</v>
      </c>
      <c r="F176" s="229" t="s">
        <v>254</v>
      </c>
      <c r="G176" s="226"/>
      <c r="H176" s="230">
        <v>1.3200000000000001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140</v>
      </c>
      <c r="AU176" s="236" t="s">
        <v>80</v>
      </c>
      <c r="AV176" s="13" t="s">
        <v>80</v>
      </c>
      <c r="AW176" s="13" t="s">
        <v>30</v>
      </c>
      <c r="AX176" s="13" t="s">
        <v>78</v>
      </c>
      <c r="AY176" s="236" t="s">
        <v>131</v>
      </c>
    </row>
    <row r="177" s="2" customFormat="1" ht="24.15" customHeight="1">
      <c r="A177" s="37"/>
      <c r="B177" s="38"/>
      <c r="C177" s="211" t="s">
        <v>255</v>
      </c>
      <c r="D177" s="211" t="s">
        <v>134</v>
      </c>
      <c r="E177" s="212" t="s">
        <v>256</v>
      </c>
      <c r="F177" s="213" t="s">
        <v>257</v>
      </c>
      <c r="G177" s="214" t="s">
        <v>153</v>
      </c>
      <c r="H177" s="215">
        <v>4.1399999999999997</v>
      </c>
      <c r="I177" s="216"/>
      <c r="J177" s="217">
        <f>ROUND(I177*H177,2)</f>
        <v>0</v>
      </c>
      <c r="K177" s="218"/>
      <c r="L177" s="43"/>
      <c r="M177" s="219" t="s">
        <v>1</v>
      </c>
      <c r="N177" s="220" t="s">
        <v>38</v>
      </c>
      <c r="O177" s="90"/>
      <c r="P177" s="221">
        <f>O177*H177</f>
        <v>0</v>
      </c>
      <c r="Q177" s="221">
        <v>0</v>
      </c>
      <c r="R177" s="221">
        <f>Q177*H177</f>
        <v>0</v>
      </c>
      <c r="S177" s="221">
        <v>0.058999999999999997</v>
      </c>
      <c r="T177" s="222">
        <f>S177*H177</f>
        <v>0.24425999999999998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3" t="s">
        <v>138</v>
      </c>
      <c r="AT177" s="223" t="s">
        <v>134</v>
      </c>
      <c r="AU177" s="223" t="s">
        <v>80</v>
      </c>
      <c r="AY177" s="16" t="s">
        <v>131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6" t="s">
        <v>78</v>
      </c>
      <c r="BK177" s="224">
        <f>ROUND(I177*H177,2)</f>
        <v>0</v>
      </c>
      <c r="BL177" s="16" t="s">
        <v>138</v>
      </c>
      <c r="BM177" s="223" t="s">
        <v>258</v>
      </c>
    </row>
    <row r="178" s="13" customFormat="1">
      <c r="A178" s="13"/>
      <c r="B178" s="225"/>
      <c r="C178" s="226"/>
      <c r="D178" s="227" t="s">
        <v>140</v>
      </c>
      <c r="E178" s="228" t="s">
        <v>1</v>
      </c>
      <c r="F178" s="229" t="s">
        <v>259</v>
      </c>
      <c r="G178" s="226"/>
      <c r="H178" s="230">
        <v>4.1399999999999997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140</v>
      </c>
      <c r="AU178" s="236" t="s">
        <v>80</v>
      </c>
      <c r="AV178" s="13" t="s">
        <v>80</v>
      </c>
      <c r="AW178" s="13" t="s">
        <v>30</v>
      </c>
      <c r="AX178" s="13" t="s">
        <v>78</v>
      </c>
      <c r="AY178" s="236" t="s">
        <v>131</v>
      </c>
    </row>
    <row r="179" s="2" customFormat="1" ht="24.15" customHeight="1">
      <c r="A179" s="37"/>
      <c r="B179" s="38"/>
      <c r="C179" s="211" t="s">
        <v>260</v>
      </c>
      <c r="D179" s="211" t="s">
        <v>134</v>
      </c>
      <c r="E179" s="212" t="s">
        <v>261</v>
      </c>
      <c r="F179" s="213" t="s">
        <v>262</v>
      </c>
      <c r="G179" s="214" t="s">
        <v>191</v>
      </c>
      <c r="H179" s="215">
        <v>30</v>
      </c>
      <c r="I179" s="216"/>
      <c r="J179" s="217">
        <f>ROUND(I179*H179,2)</f>
        <v>0</v>
      </c>
      <c r="K179" s="218"/>
      <c r="L179" s="43"/>
      <c r="M179" s="219" t="s">
        <v>1</v>
      </c>
      <c r="N179" s="220" t="s">
        <v>38</v>
      </c>
      <c r="O179" s="90"/>
      <c r="P179" s="221">
        <f>O179*H179</f>
        <v>0</v>
      </c>
      <c r="Q179" s="221">
        <v>0</v>
      </c>
      <c r="R179" s="221">
        <f>Q179*H179</f>
        <v>0</v>
      </c>
      <c r="S179" s="221">
        <v>0.001</v>
      </c>
      <c r="T179" s="222">
        <f>S179*H179</f>
        <v>0.029999999999999999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138</v>
      </c>
      <c r="AT179" s="223" t="s">
        <v>134</v>
      </c>
      <c r="AU179" s="223" t="s">
        <v>80</v>
      </c>
      <c r="AY179" s="16" t="s">
        <v>131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78</v>
      </c>
      <c r="BK179" s="224">
        <f>ROUND(I179*H179,2)</f>
        <v>0</v>
      </c>
      <c r="BL179" s="16" t="s">
        <v>138</v>
      </c>
      <c r="BM179" s="223" t="s">
        <v>263</v>
      </c>
    </row>
    <row r="180" s="2" customFormat="1" ht="24.15" customHeight="1">
      <c r="A180" s="37"/>
      <c r="B180" s="38"/>
      <c r="C180" s="211" t="s">
        <v>264</v>
      </c>
      <c r="D180" s="211" t="s">
        <v>134</v>
      </c>
      <c r="E180" s="212" t="s">
        <v>265</v>
      </c>
      <c r="F180" s="213" t="s">
        <v>266</v>
      </c>
      <c r="G180" s="214" t="s">
        <v>191</v>
      </c>
      <c r="H180" s="215">
        <v>6</v>
      </c>
      <c r="I180" s="216"/>
      <c r="J180" s="217">
        <f>ROUND(I180*H180,2)</f>
        <v>0</v>
      </c>
      <c r="K180" s="218"/>
      <c r="L180" s="43"/>
      <c r="M180" s="219" t="s">
        <v>1</v>
      </c>
      <c r="N180" s="220" t="s">
        <v>38</v>
      </c>
      <c r="O180" s="90"/>
      <c r="P180" s="221">
        <f>O180*H180</f>
        <v>0</v>
      </c>
      <c r="Q180" s="221">
        <v>0</v>
      </c>
      <c r="R180" s="221">
        <f>Q180*H180</f>
        <v>0</v>
      </c>
      <c r="S180" s="221">
        <v>0.124</v>
      </c>
      <c r="T180" s="222">
        <f>S180*H180</f>
        <v>0.74399999999999999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138</v>
      </c>
      <c r="AT180" s="223" t="s">
        <v>134</v>
      </c>
      <c r="AU180" s="223" t="s">
        <v>80</v>
      </c>
      <c r="AY180" s="16" t="s">
        <v>131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78</v>
      </c>
      <c r="BK180" s="224">
        <f>ROUND(I180*H180,2)</f>
        <v>0</v>
      </c>
      <c r="BL180" s="16" t="s">
        <v>138</v>
      </c>
      <c r="BM180" s="223" t="s">
        <v>267</v>
      </c>
    </row>
    <row r="181" s="2" customFormat="1" ht="24.15" customHeight="1">
      <c r="A181" s="37"/>
      <c r="B181" s="38"/>
      <c r="C181" s="211" t="s">
        <v>268</v>
      </c>
      <c r="D181" s="211" t="s">
        <v>134</v>
      </c>
      <c r="E181" s="212" t="s">
        <v>269</v>
      </c>
      <c r="F181" s="213" t="s">
        <v>270</v>
      </c>
      <c r="G181" s="214" t="s">
        <v>153</v>
      </c>
      <c r="H181" s="215">
        <v>1.8899999999999999</v>
      </c>
      <c r="I181" s="216"/>
      <c r="J181" s="217">
        <f>ROUND(I181*H181,2)</f>
        <v>0</v>
      </c>
      <c r="K181" s="218"/>
      <c r="L181" s="43"/>
      <c r="M181" s="219" t="s">
        <v>1</v>
      </c>
      <c r="N181" s="220" t="s">
        <v>38</v>
      </c>
      <c r="O181" s="90"/>
      <c r="P181" s="221">
        <f>O181*H181</f>
        <v>0</v>
      </c>
      <c r="Q181" s="221">
        <v>0</v>
      </c>
      <c r="R181" s="221">
        <f>Q181*H181</f>
        <v>0</v>
      </c>
      <c r="S181" s="221">
        <v>0.27000000000000002</v>
      </c>
      <c r="T181" s="222">
        <f>S181*H181</f>
        <v>0.51029999999999998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138</v>
      </c>
      <c r="AT181" s="223" t="s">
        <v>134</v>
      </c>
      <c r="AU181" s="223" t="s">
        <v>80</v>
      </c>
      <c r="AY181" s="16" t="s">
        <v>131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78</v>
      </c>
      <c r="BK181" s="224">
        <f>ROUND(I181*H181,2)</f>
        <v>0</v>
      </c>
      <c r="BL181" s="16" t="s">
        <v>138</v>
      </c>
      <c r="BM181" s="223" t="s">
        <v>271</v>
      </c>
    </row>
    <row r="182" s="2" customFormat="1" ht="24.15" customHeight="1">
      <c r="A182" s="37"/>
      <c r="B182" s="38"/>
      <c r="C182" s="211" t="s">
        <v>272</v>
      </c>
      <c r="D182" s="211" t="s">
        <v>134</v>
      </c>
      <c r="E182" s="212" t="s">
        <v>273</v>
      </c>
      <c r="F182" s="213" t="s">
        <v>274</v>
      </c>
      <c r="G182" s="214" t="s">
        <v>137</v>
      </c>
      <c r="H182" s="215">
        <v>2.52</v>
      </c>
      <c r="I182" s="216"/>
      <c r="J182" s="217">
        <f>ROUND(I182*H182,2)</f>
        <v>0</v>
      </c>
      <c r="K182" s="218"/>
      <c r="L182" s="43"/>
      <c r="M182" s="219" t="s">
        <v>1</v>
      </c>
      <c r="N182" s="220" t="s">
        <v>38</v>
      </c>
      <c r="O182" s="90"/>
      <c r="P182" s="221">
        <f>O182*H182</f>
        <v>0</v>
      </c>
      <c r="Q182" s="221">
        <v>0</v>
      </c>
      <c r="R182" s="221">
        <f>Q182*H182</f>
        <v>0</v>
      </c>
      <c r="S182" s="221">
        <v>1.8</v>
      </c>
      <c r="T182" s="222">
        <f>S182*H182</f>
        <v>4.5360000000000005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3" t="s">
        <v>138</v>
      </c>
      <c r="AT182" s="223" t="s">
        <v>134</v>
      </c>
      <c r="AU182" s="223" t="s">
        <v>80</v>
      </c>
      <c r="AY182" s="16" t="s">
        <v>131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6" t="s">
        <v>78</v>
      </c>
      <c r="BK182" s="224">
        <f>ROUND(I182*H182,2)</f>
        <v>0</v>
      </c>
      <c r="BL182" s="16" t="s">
        <v>138</v>
      </c>
      <c r="BM182" s="223" t="s">
        <v>275</v>
      </c>
    </row>
    <row r="183" s="2" customFormat="1" ht="24.15" customHeight="1">
      <c r="A183" s="37"/>
      <c r="B183" s="38"/>
      <c r="C183" s="211" t="s">
        <v>276</v>
      </c>
      <c r="D183" s="211" t="s">
        <v>134</v>
      </c>
      <c r="E183" s="212" t="s">
        <v>277</v>
      </c>
      <c r="F183" s="213" t="s">
        <v>278</v>
      </c>
      <c r="G183" s="214" t="s">
        <v>137</v>
      </c>
      <c r="H183" s="215">
        <v>1.0900000000000001</v>
      </c>
      <c r="I183" s="216"/>
      <c r="J183" s="217">
        <f>ROUND(I183*H183,2)</f>
        <v>0</v>
      </c>
      <c r="K183" s="218"/>
      <c r="L183" s="43"/>
      <c r="M183" s="219" t="s">
        <v>1</v>
      </c>
      <c r="N183" s="220" t="s">
        <v>38</v>
      </c>
      <c r="O183" s="90"/>
      <c r="P183" s="221">
        <f>O183*H183</f>
        <v>0</v>
      </c>
      <c r="Q183" s="221">
        <v>0</v>
      </c>
      <c r="R183" s="221">
        <f>Q183*H183</f>
        <v>0</v>
      </c>
      <c r="S183" s="221">
        <v>1.8</v>
      </c>
      <c r="T183" s="222">
        <f>S183*H183</f>
        <v>1.9620000000000002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138</v>
      </c>
      <c r="AT183" s="223" t="s">
        <v>134</v>
      </c>
      <c r="AU183" s="223" t="s">
        <v>80</v>
      </c>
      <c r="AY183" s="16" t="s">
        <v>131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78</v>
      </c>
      <c r="BK183" s="224">
        <f>ROUND(I183*H183,2)</f>
        <v>0</v>
      </c>
      <c r="BL183" s="16" t="s">
        <v>138</v>
      </c>
      <c r="BM183" s="223" t="s">
        <v>279</v>
      </c>
    </row>
    <row r="184" s="2" customFormat="1" ht="37.8" customHeight="1">
      <c r="A184" s="37"/>
      <c r="B184" s="38"/>
      <c r="C184" s="211" t="s">
        <v>280</v>
      </c>
      <c r="D184" s="211" t="s">
        <v>134</v>
      </c>
      <c r="E184" s="212" t="s">
        <v>281</v>
      </c>
      <c r="F184" s="213" t="s">
        <v>282</v>
      </c>
      <c r="G184" s="214" t="s">
        <v>153</v>
      </c>
      <c r="H184" s="215">
        <v>39.359999999999999</v>
      </c>
      <c r="I184" s="216"/>
      <c r="J184" s="217">
        <f>ROUND(I184*H184,2)</f>
        <v>0</v>
      </c>
      <c r="K184" s="218"/>
      <c r="L184" s="43"/>
      <c r="M184" s="219" t="s">
        <v>1</v>
      </c>
      <c r="N184" s="220" t="s">
        <v>38</v>
      </c>
      <c r="O184" s="90"/>
      <c r="P184" s="221">
        <f>O184*H184</f>
        <v>0</v>
      </c>
      <c r="Q184" s="221">
        <v>0</v>
      </c>
      <c r="R184" s="221">
        <f>Q184*H184</f>
        <v>0</v>
      </c>
      <c r="S184" s="221">
        <v>0.050000000000000003</v>
      </c>
      <c r="T184" s="222">
        <f>S184*H184</f>
        <v>1.968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3" t="s">
        <v>138</v>
      </c>
      <c r="AT184" s="223" t="s">
        <v>134</v>
      </c>
      <c r="AU184" s="223" t="s">
        <v>80</v>
      </c>
      <c r="AY184" s="16" t="s">
        <v>131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6" t="s">
        <v>78</v>
      </c>
      <c r="BK184" s="224">
        <f>ROUND(I184*H184,2)</f>
        <v>0</v>
      </c>
      <c r="BL184" s="16" t="s">
        <v>138</v>
      </c>
      <c r="BM184" s="223" t="s">
        <v>283</v>
      </c>
    </row>
    <row r="185" s="2" customFormat="1" ht="37.8" customHeight="1">
      <c r="A185" s="37"/>
      <c r="B185" s="38"/>
      <c r="C185" s="211" t="s">
        <v>284</v>
      </c>
      <c r="D185" s="211" t="s">
        <v>134</v>
      </c>
      <c r="E185" s="212" t="s">
        <v>285</v>
      </c>
      <c r="F185" s="213" t="s">
        <v>286</v>
      </c>
      <c r="G185" s="214" t="s">
        <v>153</v>
      </c>
      <c r="H185" s="215">
        <v>141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38</v>
      </c>
      <c r="O185" s="90"/>
      <c r="P185" s="221">
        <f>O185*H185</f>
        <v>0</v>
      </c>
      <c r="Q185" s="221">
        <v>0</v>
      </c>
      <c r="R185" s="221">
        <f>Q185*H185</f>
        <v>0</v>
      </c>
      <c r="S185" s="221">
        <v>0.045999999999999999</v>
      </c>
      <c r="T185" s="222">
        <f>S185*H185</f>
        <v>6.4859999999999998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138</v>
      </c>
      <c r="AT185" s="223" t="s">
        <v>134</v>
      </c>
      <c r="AU185" s="223" t="s">
        <v>80</v>
      </c>
      <c r="AY185" s="16" t="s">
        <v>131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78</v>
      </c>
      <c r="BK185" s="224">
        <f>ROUND(I185*H185,2)</f>
        <v>0</v>
      </c>
      <c r="BL185" s="16" t="s">
        <v>138</v>
      </c>
      <c r="BM185" s="223" t="s">
        <v>287</v>
      </c>
    </row>
    <row r="186" s="2" customFormat="1" ht="24.15" customHeight="1">
      <c r="A186" s="37"/>
      <c r="B186" s="38"/>
      <c r="C186" s="211" t="s">
        <v>288</v>
      </c>
      <c r="D186" s="211" t="s">
        <v>134</v>
      </c>
      <c r="E186" s="212" t="s">
        <v>289</v>
      </c>
      <c r="F186" s="213" t="s">
        <v>290</v>
      </c>
      <c r="G186" s="214" t="s">
        <v>153</v>
      </c>
      <c r="H186" s="215">
        <v>114.41</v>
      </c>
      <c r="I186" s="216"/>
      <c r="J186" s="217">
        <f>ROUND(I186*H186,2)</f>
        <v>0</v>
      </c>
      <c r="K186" s="218"/>
      <c r="L186" s="43"/>
      <c r="M186" s="219" t="s">
        <v>1</v>
      </c>
      <c r="N186" s="220" t="s">
        <v>38</v>
      </c>
      <c r="O186" s="90"/>
      <c r="P186" s="221">
        <f>O186*H186</f>
        <v>0</v>
      </c>
      <c r="Q186" s="221">
        <v>0</v>
      </c>
      <c r="R186" s="221">
        <f>Q186*H186</f>
        <v>0</v>
      </c>
      <c r="S186" s="221">
        <v>0.068000000000000005</v>
      </c>
      <c r="T186" s="222">
        <f>S186*H186</f>
        <v>7.7798800000000004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138</v>
      </c>
      <c r="AT186" s="223" t="s">
        <v>134</v>
      </c>
      <c r="AU186" s="223" t="s">
        <v>80</v>
      </c>
      <c r="AY186" s="16" t="s">
        <v>131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78</v>
      </c>
      <c r="BK186" s="224">
        <f>ROUND(I186*H186,2)</f>
        <v>0</v>
      </c>
      <c r="BL186" s="16" t="s">
        <v>138</v>
      </c>
      <c r="BM186" s="223" t="s">
        <v>291</v>
      </c>
    </row>
    <row r="187" s="2" customFormat="1" ht="16.5" customHeight="1">
      <c r="A187" s="37"/>
      <c r="B187" s="38"/>
      <c r="C187" s="211" t="s">
        <v>292</v>
      </c>
      <c r="D187" s="211" t="s">
        <v>134</v>
      </c>
      <c r="E187" s="212" t="s">
        <v>293</v>
      </c>
      <c r="F187" s="213" t="s">
        <v>294</v>
      </c>
      <c r="G187" s="214" t="s">
        <v>295</v>
      </c>
      <c r="H187" s="215">
        <v>2</v>
      </c>
      <c r="I187" s="216"/>
      <c r="J187" s="217">
        <f>ROUND(I187*H187,2)</f>
        <v>0</v>
      </c>
      <c r="K187" s="218"/>
      <c r="L187" s="43"/>
      <c r="M187" s="219" t="s">
        <v>1</v>
      </c>
      <c r="N187" s="220" t="s">
        <v>38</v>
      </c>
      <c r="O187" s="90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3" t="s">
        <v>138</v>
      </c>
      <c r="AT187" s="223" t="s">
        <v>134</v>
      </c>
      <c r="AU187" s="223" t="s">
        <v>80</v>
      </c>
      <c r="AY187" s="16" t="s">
        <v>131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6" t="s">
        <v>78</v>
      </c>
      <c r="BK187" s="224">
        <f>ROUND(I187*H187,2)</f>
        <v>0</v>
      </c>
      <c r="BL187" s="16" t="s">
        <v>138</v>
      </c>
      <c r="BM187" s="223" t="s">
        <v>296</v>
      </c>
    </row>
    <row r="188" s="2" customFormat="1">
      <c r="A188" s="37"/>
      <c r="B188" s="38"/>
      <c r="C188" s="39"/>
      <c r="D188" s="227" t="s">
        <v>297</v>
      </c>
      <c r="E188" s="39"/>
      <c r="F188" s="248" t="s">
        <v>298</v>
      </c>
      <c r="G188" s="39"/>
      <c r="H188" s="39"/>
      <c r="I188" s="249"/>
      <c r="J188" s="39"/>
      <c r="K188" s="39"/>
      <c r="L188" s="43"/>
      <c r="M188" s="250"/>
      <c r="N188" s="251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297</v>
      </c>
      <c r="AU188" s="16" t="s">
        <v>80</v>
      </c>
    </row>
    <row r="189" s="12" customFormat="1" ht="22.8" customHeight="1">
      <c r="A189" s="12"/>
      <c r="B189" s="195"/>
      <c r="C189" s="196"/>
      <c r="D189" s="197" t="s">
        <v>72</v>
      </c>
      <c r="E189" s="209" t="s">
        <v>299</v>
      </c>
      <c r="F189" s="209" t="s">
        <v>300</v>
      </c>
      <c r="G189" s="196"/>
      <c r="H189" s="196"/>
      <c r="I189" s="199"/>
      <c r="J189" s="210">
        <f>BK189</f>
        <v>0</v>
      </c>
      <c r="K189" s="196"/>
      <c r="L189" s="201"/>
      <c r="M189" s="202"/>
      <c r="N189" s="203"/>
      <c r="O189" s="203"/>
      <c r="P189" s="204">
        <f>SUM(P190:P194)</f>
        <v>0</v>
      </c>
      <c r="Q189" s="203"/>
      <c r="R189" s="204">
        <f>SUM(R190:R194)</f>
        <v>0</v>
      </c>
      <c r="S189" s="203"/>
      <c r="T189" s="205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6" t="s">
        <v>78</v>
      </c>
      <c r="AT189" s="207" t="s">
        <v>72</v>
      </c>
      <c r="AU189" s="207" t="s">
        <v>78</v>
      </c>
      <c r="AY189" s="206" t="s">
        <v>131</v>
      </c>
      <c r="BK189" s="208">
        <f>SUM(BK190:BK194)</f>
        <v>0</v>
      </c>
    </row>
    <row r="190" s="2" customFormat="1" ht="24.15" customHeight="1">
      <c r="A190" s="37"/>
      <c r="B190" s="38"/>
      <c r="C190" s="211" t="s">
        <v>301</v>
      </c>
      <c r="D190" s="211" t="s">
        <v>134</v>
      </c>
      <c r="E190" s="212" t="s">
        <v>302</v>
      </c>
      <c r="F190" s="213" t="s">
        <v>303</v>
      </c>
      <c r="G190" s="214" t="s">
        <v>144</v>
      </c>
      <c r="H190" s="215">
        <v>35.924999999999997</v>
      </c>
      <c r="I190" s="216"/>
      <c r="J190" s="217">
        <f>ROUND(I190*H190,2)</f>
        <v>0</v>
      </c>
      <c r="K190" s="218"/>
      <c r="L190" s="43"/>
      <c r="M190" s="219" t="s">
        <v>1</v>
      </c>
      <c r="N190" s="220" t="s">
        <v>38</v>
      </c>
      <c r="O190" s="90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3" t="s">
        <v>138</v>
      </c>
      <c r="AT190" s="223" t="s">
        <v>134</v>
      </c>
      <c r="AU190" s="223" t="s">
        <v>80</v>
      </c>
      <c r="AY190" s="16" t="s">
        <v>131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6" t="s">
        <v>78</v>
      </c>
      <c r="BK190" s="224">
        <f>ROUND(I190*H190,2)</f>
        <v>0</v>
      </c>
      <c r="BL190" s="16" t="s">
        <v>138</v>
      </c>
      <c r="BM190" s="223" t="s">
        <v>304</v>
      </c>
    </row>
    <row r="191" s="2" customFormat="1" ht="24.15" customHeight="1">
      <c r="A191" s="37"/>
      <c r="B191" s="38"/>
      <c r="C191" s="211" t="s">
        <v>305</v>
      </c>
      <c r="D191" s="211" t="s">
        <v>134</v>
      </c>
      <c r="E191" s="212" t="s">
        <v>306</v>
      </c>
      <c r="F191" s="213" t="s">
        <v>307</v>
      </c>
      <c r="G191" s="214" t="s">
        <v>144</v>
      </c>
      <c r="H191" s="215">
        <v>35.924999999999997</v>
      </c>
      <c r="I191" s="216"/>
      <c r="J191" s="217">
        <f>ROUND(I191*H191,2)</f>
        <v>0</v>
      </c>
      <c r="K191" s="218"/>
      <c r="L191" s="43"/>
      <c r="M191" s="219" t="s">
        <v>1</v>
      </c>
      <c r="N191" s="220" t="s">
        <v>38</v>
      </c>
      <c r="O191" s="90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138</v>
      </c>
      <c r="AT191" s="223" t="s">
        <v>134</v>
      </c>
      <c r="AU191" s="223" t="s">
        <v>80</v>
      </c>
      <c r="AY191" s="16" t="s">
        <v>131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78</v>
      </c>
      <c r="BK191" s="224">
        <f>ROUND(I191*H191,2)</f>
        <v>0</v>
      </c>
      <c r="BL191" s="16" t="s">
        <v>138</v>
      </c>
      <c r="BM191" s="223" t="s">
        <v>308</v>
      </c>
    </row>
    <row r="192" s="2" customFormat="1" ht="24.15" customHeight="1">
      <c r="A192" s="37"/>
      <c r="B192" s="38"/>
      <c r="C192" s="211" t="s">
        <v>309</v>
      </c>
      <c r="D192" s="211" t="s">
        <v>134</v>
      </c>
      <c r="E192" s="212" t="s">
        <v>310</v>
      </c>
      <c r="F192" s="213" t="s">
        <v>311</v>
      </c>
      <c r="G192" s="214" t="s">
        <v>144</v>
      </c>
      <c r="H192" s="215">
        <v>359.25</v>
      </c>
      <c r="I192" s="216"/>
      <c r="J192" s="217">
        <f>ROUND(I192*H192,2)</f>
        <v>0</v>
      </c>
      <c r="K192" s="218"/>
      <c r="L192" s="43"/>
      <c r="M192" s="219" t="s">
        <v>1</v>
      </c>
      <c r="N192" s="220" t="s">
        <v>38</v>
      </c>
      <c r="O192" s="90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3" t="s">
        <v>138</v>
      </c>
      <c r="AT192" s="223" t="s">
        <v>134</v>
      </c>
      <c r="AU192" s="223" t="s">
        <v>80</v>
      </c>
      <c r="AY192" s="16" t="s">
        <v>131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6" t="s">
        <v>78</v>
      </c>
      <c r="BK192" s="224">
        <f>ROUND(I192*H192,2)</f>
        <v>0</v>
      </c>
      <c r="BL192" s="16" t="s">
        <v>138</v>
      </c>
      <c r="BM192" s="223" t="s">
        <v>312</v>
      </c>
    </row>
    <row r="193" s="13" customFormat="1">
      <c r="A193" s="13"/>
      <c r="B193" s="225"/>
      <c r="C193" s="226"/>
      <c r="D193" s="227" t="s">
        <v>140</v>
      </c>
      <c r="E193" s="228" t="s">
        <v>1</v>
      </c>
      <c r="F193" s="229" t="s">
        <v>313</v>
      </c>
      <c r="G193" s="226"/>
      <c r="H193" s="230">
        <v>359.25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140</v>
      </c>
      <c r="AU193" s="236" t="s">
        <v>80</v>
      </c>
      <c r="AV193" s="13" t="s">
        <v>80</v>
      </c>
      <c r="AW193" s="13" t="s">
        <v>30</v>
      </c>
      <c r="AX193" s="13" t="s">
        <v>78</v>
      </c>
      <c r="AY193" s="236" t="s">
        <v>131</v>
      </c>
    </row>
    <row r="194" s="2" customFormat="1" ht="33" customHeight="1">
      <c r="A194" s="37"/>
      <c r="B194" s="38"/>
      <c r="C194" s="211" t="s">
        <v>314</v>
      </c>
      <c r="D194" s="211" t="s">
        <v>134</v>
      </c>
      <c r="E194" s="212" t="s">
        <v>315</v>
      </c>
      <c r="F194" s="213" t="s">
        <v>316</v>
      </c>
      <c r="G194" s="214" t="s">
        <v>144</v>
      </c>
      <c r="H194" s="215">
        <v>35.924999999999997</v>
      </c>
      <c r="I194" s="216"/>
      <c r="J194" s="217">
        <f>ROUND(I194*H194,2)</f>
        <v>0</v>
      </c>
      <c r="K194" s="218"/>
      <c r="L194" s="43"/>
      <c r="M194" s="219" t="s">
        <v>1</v>
      </c>
      <c r="N194" s="220" t="s">
        <v>38</v>
      </c>
      <c r="O194" s="90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3" t="s">
        <v>138</v>
      </c>
      <c r="AT194" s="223" t="s">
        <v>134</v>
      </c>
      <c r="AU194" s="223" t="s">
        <v>80</v>
      </c>
      <c r="AY194" s="16" t="s">
        <v>131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6" t="s">
        <v>78</v>
      </c>
      <c r="BK194" s="224">
        <f>ROUND(I194*H194,2)</f>
        <v>0</v>
      </c>
      <c r="BL194" s="16" t="s">
        <v>138</v>
      </c>
      <c r="BM194" s="223" t="s">
        <v>317</v>
      </c>
    </row>
    <row r="195" s="12" customFormat="1" ht="22.8" customHeight="1">
      <c r="A195" s="12"/>
      <c r="B195" s="195"/>
      <c r="C195" s="196"/>
      <c r="D195" s="197" t="s">
        <v>72</v>
      </c>
      <c r="E195" s="209" t="s">
        <v>318</v>
      </c>
      <c r="F195" s="209" t="s">
        <v>319</v>
      </c>
      <c r="G195" s="196"/>
      <c r="H195" s="196"/>
      <c r="I195" s="199"/>
      <c r="J195" s="210">
        <f>BK195</f>
        <v>0</v>
      </c>
      <c r="K195" s="196"/>
      <c r="L195" s="201"/>
      <c r="M195" s="202"/>
      <c r="N195" s="203"/>
      <c r="O195" s="203"/>
      <c r="P195" s="204">
        <f>P196</f>
        <v>0</v>
      </c>
      <c r="Q195" s="203"/>
      <c r="R195" s="204">
        <f>R196</f>
        <v>0</v>
      </c>
      <c r="S195" s="203"/>
      <c r="T195" s="205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6" t="s">
        <v>78</v>
      </c>
      <c r="AT195" s="207" t="s">
        <v>72</v>
      </c>
      <c r="AU195" s="207" t="s">
        <v>78</v>
      </c>
      <c r="AY195" s="206" t="s">
        <v>131</v>
      </c>
      <c r="BK195" s="208">
        <f>BK196</f>
        <v>0</v>
      </c>
    </row>
    <row r="196" s="2" customFormat="1" ht="16.5" customHeight="1">
      <c r="A196" s="37"/>
      <c r="B196" s="38"/>
      <c r="C196" s="211" t="s">
        <v>320</v>
      </c>
      <c r="D196" s="211" t="s">
        <v>134</v>
      </c>
      <c r="E196" s="212" t="s">
        <v>321</v>
      </c>
      <c r="F196" s="213" t="s">
        <v>322</v>
      </c>
      <c r="G196" s="214" t="s">
        <v>144</v>
      </c>
      <c r="H196" s="215">
        <v>18.995000000000001</v>
      </c>
      <c r="I196" s="216"/>
      <c r="J196" s="217">
        <f>ROUND(I196*H196,2)</f>
        <v>0</v>
      </c>
      <c r="K196" s="218"/>
      <c r="L196" s="43"/>
      <c r="M196" s="219" t="s">
        <v>1</v>
      </c>
      <c r="N196" s="220" t="s">
        <v>38</v>
      </c>
      <c r="O196" s="90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3" t="s">
        <v>138</v>
      </c>
      <c r="AT196" s="223" t="s">
        <v>134</v>
      </c>
      <c r="AU196" s="223" t="s">
        <v>80</v>
      </c>
      <c r="AY196" s="16" t="s">
        <v>131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6" t="s">
        <v>78</v>
      </c>
      <c r="BK196" s="224">
        <f>ROUND(I196*H196,2)</f>
        <v>0</v>
      </c>
      <c r="BL196" s="16" t="s">
        <v>138</v>
      </c>
      <c r="BM196" s="223" t="s">
        <v>323</v>
      </c>
    </row>
    <row r="197" s="12" customFormat="1" ht="25.92" customHeight="1">
      <c r="A197" s="12"/>
      <c r="B197" s="195"/>
      <c r="C197" s="196"/>
      <c r="D197" s="197" t="s">
        <v>72</v>
      </c>
      <c r="E197" s="198" t="s">
        <v>324</v>
      </c>
      <c r="F197" s="198" t="s">
        <v>325</v>
      </c>
      <c r="G197" s="196"/>
      <c r="H197" s="196"/>
      <c r="I197" s="199"/>
      <c r="J197" s="200">
        <f>BK197</f>
        <v>0</v>
      </c>
      <c r="K197" s="196"/>
      <c r="L197" s="201"/>
      <c r="M197" s="202"/>
      <c r="N197" s="203"/>
      <c r="O197" s="203"/>
      <c r="P197" s="204">
        <f>P198+P205+P220+P232+P244+P248+P250+P263+P292+P309+P312+P315+P342+P348+P368+P370+P378+P380+P385</f>
        <v>0</v>
      </c>
      <c r="Q197" s="203"/>
      <c r="R197" s="204">
        <f>R198+R205+R220+R232+R244+R248+R250+R263+R292+R309+R312+R315+R342+R348+R368+R370+R378+R380+R385</f>
        <v>5.3314643099999994</v>
      </c>
      <c r="S197" s="203"/>
      <c r="T197" s="205">
        <f>T198+T205+T220+T232+T244+T248+T250+T263+T292+T309+T312+T315+T342+T348+T368+T370+T378+T380+T385</f>
        <v>0.080209000000000003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6" t="s">
        <v>80</v>
      </c>
      <c r="AT197" s="207" t="s">
        <v>72</v>
      </c>
      <c r="AU197" s="207" t="s">
        <v>73</v>
      </c>
      <c r="AY197" s="206" t="s">
        <v>131</v>
      </c>
      <c r="BK197" s="208">
        <f>BK198+BK205+BK220+BK232+BK244+BK248+BK250+BK263+BK292+BK309+BK312+BK315+BK342+BK348+BK368+BK370+BK378+BK380+BK385</f>
        <v>0</v>
      </c>
    </row>
    <row r="198" s="12" customFormat="1" ht="22.8" customHeight="1">
      <c r="A198" s="12"/>
      <c r="B198" s="195"/>
      <c r="C198" s="196"/>
      <c r="D198" s="197" t="s">
        <v>72</v>
      </c>
      <c r="E198" s="209" t="s">
        <v>326</v>
      </c>
      <c r="F198" s="209" t="s">
        <v>327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SUM(P199:P204)</f>
        <v>0</v>
      </c>
      <c r="Q198" s="203"/>
      <c r="R198" s="204">
        <f>SUM(R199:R204)</f>
        <v>0.26249359999999994</v>
      </c>
      <c r="S198" s="203"/>
      <c r="T198" s="205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80</v>
      </c>
      <c r="AT198" s="207" t="s">
        <v>72</v>
      </c>
      <c r="AU198" s="207" t="s">
        <v>78</v>
      </c>
      <c r="AY198" s="206" t="s">
        <v>131</v>
      </c>
      <c r="BK198" s="208">
        <f>SUM(BK199:BK204)</f>
        <v>0</v>
      </c>
    </row>
    <row r="199" s="2" customFormat="1" ht="24.15" customHeight="1">
      <c r="A199" s="37"/>
      <c r="B199" s="38"/>
      <c r="C199" s="211" t="s">
        <v>328</v>
      </c>
      <c r="D199" s="211" t="s">
        <v>134</v>
      </c>
      <c r="E199" s="212" t="s">
        <v>329</v>
      </c>
      <c r="F199" s="213" t="s">
        <v>330</v>
      </c>
      <c r="G199" s="214" t="s">
        <v>153</v>
      </c>
      <c r="H199" s="215">
        <v>43.789999999999999</v>
      </c>
      <c r="I199" s="216"/>
      <c r="J199" s="217">
        <f>ROUND(I199*H199,2)</f>
        <v>0</v>
      </c>
      <c r="K199" s="218"/>
      <c r="L199" s="43"/>
      <c r="M199" s="219" t="s">
        <v>1</v>
      </c>
      <c r="N199" s="220" t="s">
        <v>38</v>
      </c>
      <c r="O199" s="90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3" t="s">
        <v>201</v>
      </c>
      <c r="AT199" s="223" t="s">
        <v>134</v>
      </c>
      <c r="AU199" s="223" t="s">
        <v>80</v>
      </c>
      <c r="AY199" s="16" t="s">
        <v>131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6" t="s">
        <v>78</v>
      </c>
      <c r="BK199" s="224">
        <f>ROUND(I199*H199,2)</f>
        <v>0</v>
      </c>
      <c r="BL199" s="16" t="s">
        <v>201</v>
      </c>
      <c r="BM199" s="223" t="s">
        <v>331</v>
      </c>
    </row>
    <row r="200" s="2" customFormat="1" ht="16.5" customHeight="1">
      <c r="A200" s="37"/>
      <c r="B200" s="38"/>
      <c r="C200" s="237" t="s">
        <v>332</v>
      </c>
      <c r="D200" s="237" t="s">
        <v>146</v>
      </c>
      <c r="E200" s="238" t="s">
        <v>333</v>
      </c>
      <c r="F200" s="239" t="s">
        <v>334</v>
      </c>
      <c r="G200" s="240" t="s">
        <v>191</v>
      </c>
      <c r="H200" s="241">
        <v>1</v>
      </c>
      <c r="I200" s="242"/>
      <c r="J200" s="243">
        <f>ROUND(I200*H200,2)</f>
        <v>0</v>
      </c>
      <c r="K200" s="244"/>
      <c r="L200" s="245"/>
      <c r="M200" s="246" t="s">
        <v>1</v>
      </c>
      <c r="N200" s="247" t="s">
        <v>38</v>
      </c>
      <c r="O200" s="9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3" t="s">
        <v>268</v>
      </c>
      <c r="AT200" s="223" t="s">
        <v>146</v>
      </c>
      <c r="AU200" s="223" t="s">
        <v>80</v>
      </c>
      <c r="AY200" s="16" t="s">
        <v>131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6" t="s">
        <v>78</v>
      </c>
      <c r="BK200" s="224">
        <f>ROUND(I200*H200,2)</f>
        <v>0</v>
      </c>
      <c r="BL200" s="16" t="s">
        <v>201</v>
      </c>
      <c r="BM200" s="223" t="s">
        <v>335</v>
      </c>
    </row>
    <row r="201" s="2" customFormat="1" ht="24.15" customHeight="1">
      <c r="A201" s="37"/>
      <c r="B201" s="38"/>
      <c r="C201" s="211" t="s">
        <v>336</v>
      </c>
      <c r="D201" s="211" t="s">
        <v>134</v>
      </c>
      <c r="E201" s="212" t="s">
        <v>337</v>
      </c>
      <c r="F201" s="213" t="s">
        <v>338</v>
      </c>
      <c r="G201" s="214" t="s">
        <v>153</v>
      </c>
      <c r="H201" s="215">
        <v>43.789999999999999</v>
      </c>
      <c r="I201" s="216"/>
      <c r="J201" s="217">
        <f>ROUND(I201*H201,2)</f>
        <v>0</v>
      </c>
      <c r="K201" s="218"/>
      <c r="L201" s="43"/>
      <c r="M201" s="219" t="s">
        <v>1</v>
      </c>
      <c r="N201" s="220" t="s">
        <v>38</v>
      </c>
      <c r="O201" s="90"/>
      <c r="P201" s="221">
        <f>O201*H201</f>
        <v>0</v>
      </c>
      <c r="Q201" s="221">
        <v>0.00040000000000000002</v>
      </c>
      <c r="R201" s="221">
        <f>Q201*H201</f>
        <v>0.017516</v>
      </c>
      <c r="S201" s="221">
        <v>0</v>
      </c>
      <c r="T201" s="22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3" t="s">
        <v>201</v>
      </c>
      <c r="AT201" s="223" t="s">
        <v>134</v>
      </c>
      <c r="AU201" s="223" t="s">
        <v>80</v>
      </c>
      <c r="AY201" s="16" t="s">
        <v>131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6" t="s">
        <v>78</v>
      </c>
      <c r="BK201" s="224">
        <f>ROUND(I201*H201,2)</f>
        <v>0</v>
      </c>
      <c r="BL201" s="16" t="s">
        <v>201</v>
      </c>
      <c r="BM201" s="223" t="s">
        <v>339</v>
      </c>
    </row>
    <row r="202" s="2" customFormat="1" ht="16.5" customHeight="1">
      <c r="A202" s="37"/>
      <c r="B202" s="38"/>
      <c r="C202" s="237" t="s">
        <v>340</v>
      </c>
      <c r="D202" s="237" t="s">
        <v>146</v>
      </c>
      <c r="E202" s="238" t="s">
        <v>341</v>
      </c>
      <c r="F202" s="239" t="s">
        <v>342</v>
      </c>
      <c r="G202" s="240" t="s">
        <v>153</v>
      </c>
      <c r="H202" s="241">
        <v>51.036999999999999</v>
      </c>
      <c r="I202" s="242"/>
      <c r="J202" s="243">
        <f>ROUND(I202*H202,2)</f>
        <v>0</v>
      </c>
      <c r="K202" s="244"/>
      <c r="L202" s="245"/>
      <c r="M202" s="246" t="s">
        <v>1</v>
      </c>
      <c r="N202" s="247" t="s">
        <v>38</v>
      </c>
      <c r="O202" s="90"/>
      <c r="P202" s="221">
        <f>O202*H202</f>
        <v>0</v>
      </c>
      <c r="Q202" s="221">
        <v>0.0047999999999999996</v>
      </c>
      <c r="R202" s="221">
        <f>Q202*H202</f>
        <v>0.24497759999999996</v>
      </c>
      <c r="S202" s="221">
        <v>0</v>
      </c>
      <c r="T202" s="22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3" t="s">
        <v>268</v>
      </c>
      <c r="AT202" s="223" t="s">
        <v>146</v>
      </c>
      <c r="AU202" s="223" t="s">
        <v>80</v>
      </c>
      <c r="AY202" s="16" t="s">
        <v>131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6" t="s">
        <v>78</v>
      </c>
      <c r="BK202" s="224">
        <f>ROUND(I202*H202,2)</f>
        <v>0</v>
      </c>
      <c r="BL202" s="16" t="s">
        <v>201</v>
      </c>
      <c r="BM202" s="223" t="s">
        <v>343</v>
      </c>
    </row>
    <row r="203" s="13" customFormat="1">
      <c r="A203" s="13"/>
      <c r="B203" s="225"/>
      <c r="C203" s="226"/>
      <c r="D203" s="227" t="s">
        <v>140</v>
      </c>
      <c r="E203" s="228" t="s">
        <v>1</v>
      </c>
      <c r="F203" s="229" t="s">
        <v>344</v>
      </c>
      <c r="G203" s="226"/>
      <c r="H203" s="230">
        <v>51.036999999999999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140</v>
      </c>
      <c r="AU203" s="236" t="s">
        <v>80</v>
      </c>
      <c r="AV203" s="13" t="s">
        <v>80</v>
      </c>
      <c r="AW203" s="13" t="s">
        <v>30</v>
      </c>
      <c r="AX203" s="13" t="s">
        <v>78</v>
      </c>
      <c r="AY203" s="236" t="s">
        <v>131</v>
      </c>
    </row>
    <row r="204" s="2" customFormat="1" ht="24.15" customHeight="1">
      <c r="A204" s="37"/>
      <c r="B204" s="38"/>
      <c r="C204" s="211" t="s">
        <v>345</v>
      </c>
      <c r="D204" s="211" t="s">
        <v>134</v>
      </c>
      <c r="E204" s="212" t="s">
        <v>346</v>
      </c>
      <c r="F204" s="213" t="s">
        <v>347</v>
      </c>
      <c r="G204" s="214" t="s">
        <v>144</v>
      </c>
      <c r="H204" s="215">
        <v>0.26200000000000001</v>
      </c>
      <c r="I204" s="216"/>
      <c r="J204" s="217">
        <f>ROUND(I204*H204,2)</f>
        <v>0</v>
      </c>
      <c r="K204" s="218"/>
      <c r="L204" s="43"/>
      <c r="M204" s="219" t="s">
        <v>1</v>
      </c>
      <c r="N204" s="220" t="s">
        <v>38</v>
      </c>
      <c r="O204" s="90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3" t="s">
        <v>201</v>
      </c>
      <c r="AT204" s="223" t="s">
        <v>134</v>
      </c>
      <c r="AU204" s="223" t="s">
        <v>80</v>
      </c>
      <c r="AY204" s="16" t="s">
        <v>131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6" t="s">
        <v>78</v>
      </c>
      <c r="BK204" s="224">
        <f>ROUND(I204*H204,2)</f>
        <v>0</v>
      </c>
      <c r="BL204" s="16" t="s">
        <v>201</v>
      </c>
      <c r="BM204" s="223" t="s">
        <v>348</v>
      </c>
    </row>
    <row r="205" s="12" customFormat="1" ht="22.8" customHeight="1">
      <c r="A205" s="12"/>
      <c r="B205" s="195"/>
      <c r="C205" s="196"/>
      <c r="D205" s="197" t="s">
        <v>72</v>
      </c>
      <c r="E205" s="209" t="s">
        <v>349</v>
      </c>
      <c r="F205" s="209" t="s">
        <v>350</v>
      </c>
      <c r="G205" s="196"/>
      <c r="H205" s="196"/>
      <c r="I205" s="199"/>
      <c r="J205" s="210">
        <f>BK205</f>
        <v>0</v>
      </c>
      <c r="K205" s="196"/>
      <c r="L205" s="201"/>
      <c r="M205" s="202"/>
      <c r="N205" s="203"/>
      <c r="O205" s="203"/>
      <c r="P205" s="204">
        <f>SUM(P206:P219)</f>
        <v>0</v>
      </c>
      <c r="Q205" s="203"/>
      <c r="R205" s="204">
        <f>SUM(R206:R219)</f>
        <v>0.03805</v>
      </c>
      <c r="S205" s="203"/>
      <c r="T205" s="205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6" t="s">
        <v>80</v>
      </c>
      <c r="AT205" s="207" t="s">
        <v>72</v>
      </c>
      <c r="AU205" s="207" t="s">
        <v>78</v>
      </c>
      <c r="AY205" s="206" t="s">
        <v>131</v>
      </c>
      <c r="BK205" s="208">
        <f>SUM(BK206:BK219)</f>
        <v>0</v>
      </c>
    </row>
    <row r="206" s="2" customFormat="1" ht="16.5" customHeight="1">
      <c r="A206" s="37"/>
      <c r="B206" s="38"/>
      <c r="C206" s="211" t="s">
        <v>351</v>
      </c>
      <c r="D206" s="211" t="s">
        <v>134</v>
      </c>
      <c r="E206" s="212" t="s">
        <v>352</v>
      </c>
      <c r="F206" s="213" t="s">
        <v>353</v>
      </c>
      <c r="G206" s="214" t="s">
        <v>224</v>
      </c>
      <c r="H206" s="215">
        <v>1</v>
      </c>
      <c r="I206" s="216"/>
      <c r="J206" s="217">
        <f>ROUND(I206*H206,2)</f>
        <v>0</v>
      </c>
      <c r="K206" s="218"/>
      <c r="L206" s="43"/>
      <c r="M206" s="219" t="s">
        <v>1</v>
      </c>
      <c r="N206" s="220" t="s">
        <v>38</v>
      </c>
      <c r="O206" s="90"/>
      <c r="P206" s="221">
        <f>O206*H206</f>
        <v>0</v>
      </c>
      <c r="Q206" s="221">
        <v>0.0012999999999999999</v>
      </c>
      <c r="R206" s="221">
        <f>Q206*H206</f>
        <v>0.0012999999999999999</v>
      </c>
      <c r="S206" s="221">
        <v>0</v>
      </c>
      <c r="T206" s="22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3" t="s">
        <v>201</v>
      </c>
      <c r="AT206" s="223" t="s">
        <v>134</v>
      </c>
      <c r="AU206" s="223" t="s">
        <v>80</v>
      </c>
      <c r="AY206" s="16" t="s">
        <v>131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6" t="s">
        <v>78</v>
      </c>
      <c r="BK206" s="224">
        <f>ROUND(I206*H206,2)</f>
        <v>0</v>
      </c>
      <c r="BL206" s="16" t="s">
        <v>201</v>
      </c>
      <c r="BM206" s="223" t="s">
        <v>354</v>
      </c>
    </row>
    <row r="207" s="2" customFormat="1" ht="16.5" customHeight="1">
      <c r="A207" s="37"/>
      <c r="B207" s="38"/>
      <c r="C207" s="211" t="s">
        <v>355</v>
      </c>
      <c r="D207" s="211" t="s">
        <v>134</v>
      </c>
      <c r="E207" s="212" t="s">
        <v>356</v>
      </c>
      <c r="F207" s="213" t="s">
        <v>357</v>
      </c>
      <c r="G207" s="214" t="s">
        <v>224</v>
      </c>
      <c r="H207" s="215">
        <v>2</v>
      </c>
      <c r="I207" s="216"/>
      <c r="J207" s="217">
        <f>ROUND(I207*H207,2)</f>
        <v>0</v>
      </c>
      <c r="K207" s="218"/>
      <c r="L207" s="43"/>
      <c r="M207" s="219" t="s">
        <v>1</v>
      </c>
      <c r="N207" s="220" t="s">
        <v>38</v>
      </c>
      <c r="O207" s="90"/>
      <c r="P207" s="221">
        <f>O207*H207</f>
        <v>0</v>
      </c>
      <c r="Q207" s="221">
        <v>0.00076000000000000004</v>
      </c>
      <c r="R207" s="221">
        <f>Q207*H207</f>
        <v>0.0015200000000000001</v>
      </c>
      <c r="S207" s="221">
        <v>0</v>
      </c>
      <c r="T207" s="22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3" t="s">
        <v>201</v>
      </c>
      <c r="AT207" s="223" t="s">
        <v>134</v>
      </c>
      <c r="AU207" s="223" t="s">
        <v>80</v>
      </c>
      <c r="AY207" s="16" t="s">
        <v>131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6" t="s">
        <v>78</v>
      </c>
      <c r="BK207" s="224">
        <f>ROUND(I207*H207,2)</f>
        <v>0</v>
      </c>
      <c r="BL207" s="16" t="s">
        <v>201</v>
      </c>
      <c r="BM207" s="223" t="s">
        <v>358</v>
      </c>
    </row>
    <row r="208" s="2" customFormat="1" ht="16.5" customHeight="1">
      <c r="A208" s="37"/>
      <c r="B208" s="38"/>
      <c r="C208" s="211" t="s">
        <v>359</v>
      </c>
      <c r="D208" s="211" t="s">
        <v>134</v>
      </c>
      <c r="E208" s="212" t="s">
        <v>360</v>
      </c>
      <c r="F208" s="213" t="s">
        <v>361</v>
      </c>
      <c r="G208" s="214" t="s">
        <v>224</v>
      </c>
      <c r="H208" s="215">
        <v>9</v>
      </c>
      <c r="I208" s="216"/>
      <c r="J208" s="217">
        <f>ROUND(I208*H208,2)</f>
        <v>0</v>
      </c>
      <c r="K208" s="218"/>
      <c r="L208" s="43"/>
      <c r="M208" s="219" t="s">
        <v>1</v>
      </c>
      <c r="N208" s="220" t="s">
        <v>38</v>
      </c>
      <c r="O208" s="90"/>
      <c r="P208" s="221">
        <f>O208*H208</f>
        <v>0</v>
      </c>
      <c r="Q208" s="221">
        <v>0.0012999999999999999</v>
      </c>
      <c r="R208" s="221">
        <f>Q208*H208</f>
        <v>0.011699999999999999</v>
      </c>
      <c r="S208" s="221">
        <v>0</v>
      </c>
      <c r="T208" s="22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3" t="s">
        <v>201</v>
      </c>
      <c r="AT208" s="223" t="s">
        <v>134</v>
      </c>
      <c r="AU208" s="223" t="s">
        <v>80</v>
      </c>
      <c r="AY208" s="16" t="s">
        <v>131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6" t="s">
        <v>78</v>
      </c>
      <c r="BK208" s="224">
        <f>ROUND(I208*H208,2)</f>
        <v>0</v>
      </c>
      <c r="BL208" s="16" t="s">
        <v>201</v>
      </c>
      <c r="BM208" s="223" t="s">
        <v>362</v>
      </c>
    </row>
    <row r="209" s="2" customFormat="1" ht="16.5" customHeight="1">
      <c r="A209" s="37"/>
      <c r="B209" s="38"/>
      <c r="C209" s="211" t="s">
        <v>363</v>
      </c>
      <c r="D209" s="211" t="s">
        <v>134</v>
      </c>
      <c r="E209" s="212" t="s">
        <v>364</v>
      </c>
      <c r="F209" s="213" t="s">
        <v>365</v>
      </c>
      <c r="G209" s="214" t="s">
        <v>224</v>
      </c>
      <c r="H209" s="215">
        <v>4</v>
      </c>
      <c r="I209" s="216"/>
      <c r="J209" s="217">
        <f>ROUND(I209*H209,2)</f>
        <v>0</v>
      </c>
      <c r="K209" s="218"/>
      <c r="L209" s="43"/>
      <c r="M209" s="219" t="s">
        <v>1</v>
      </c>
      <c r="N209" s="220" t="s">
        <v>38</v>
      </c>
      <c r="O209" s="90"/>
      <c r="P209" s="221">
        <f>O209*H209</f>
        <v>0</v>
      </c>
      <c r="Q209" s="221">
        <v>0.00042999999999999999</v>
      </c>
      <c r="R209" s="221">
        <f>Q209*H209</f>
        <v>0.00172</v>
      </c>
      <c r="S209" s="221">
        <v>0</v>
      </c>
      <c r="T209" s="22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3" t="s">
        <v>201</v>
      </c>
      <c r="AT209" s="223" t="s">
        <v>134</v>
      </c>
      <c r="AU209" s="223" t="s">
        <v>80</v>
      </c>
      <c r="AY209" s="16" t="s">
        <v>131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6" t="s">
        <v>78</v>
      </c>
      <c r="BK209" s="224">
        <f>ROUND(I209*H209,2)</f>
        <v>0</v>
      </c>
      <c r="BL209" s="16" t="s">
        <v>201</v>
      </c>
      <c r="BM209" s="223" t="s">
        <v>366</v>
      </c>
    </row>
    <row r="210" s="2" customFormat="1" ht="16.5" customHeight="1">
      <c r="A210" s="37"/>
      <c r="B210" s="38"/>
      <c r="C210" s="211" t="s">
        <v>367</v>
      </c>
      <c r="D210" s="211" t="s">
        <v>134</v>
      </c>
      <c r="E210" s="212" t="s">
        <v>368</v>
      </c>
      <c r="F210" s="213" t="s">
        <v>369</v>
      </c>
      <c r="G210" s="214" t="s">
        <v>224</v>
      </c>
      <c r="H210" s="215">
        <v>13</v>
      </c>
      <c r="I210" s="216"/>
      <c r="J210" s="217">
        <f>ROUND(I210*H210,2)</f>
        <v>0</v>
      </c>
      <c r="K210" s="218"/>
      <c r="L210" s="43"/>
      <c r="M210" s="219" t="s">
        <v>1</v>
      </c>
      <c r="N210" s="220" t="s">
        <v>38</v>
      </c>
      <c r="O210" s="90"/>
      <c r="P210" s="221">
        <f>O210*H210</f>
        <v>0</v>
      </c>
      <c r="Q210" s="221">
        <v>0.00050000000000000001</v>
      </c>
      <c r="R210" s="221">
        <f>Q210*H210</f>
        <v>0.0065000000000000006</v>
      </c>
      <c r="S210" s="221">
        <v>0</v>
      </c>
      <c r="T210" s="22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3" t="s">
        <v>201</v>
      </c>
      <c r="AT210" s="223" t="s">
        <v>134</v>
      </c>
      <c r="AU210" s="223" t="s">
        <v>80</v>
      </c>
      <c r="AY210" s="16" t="s">
        <v>131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6" t="s">
        <v>78</v>
      </c>
      <c r="BK210" s="224">
        <f>ROUND(I210*H210,2)</f>
        <v>0</v>
      </c>
      <c r="BL210" s="16" t="s">
        <v>201</v>
      </c>
      <c r="BM210" s="223" t="s">
        <v>370</v>
      </c>
    </row>
    <row r="211" s="2" customFormat="1" ht="16.5" customHeight="1">
      <c r="A211" s="37"/>
      <c r="B211" s="38"/>
      <c r="C211" s="211" t="s">
        <v>371</v>
      </c>
      <c r="D211" s="211" t="s">
        <v>134</v>
      </c>
      <c r="E211" s="212" t="s">
        <v>372</v>
      </c>
      <c r="F211" s="213" t="s">
        <v>373</v>
      </c>
      <c r="G211" s="214" t="s">
        <v>224</v>
      </c>
      <c r="H211" s="215">
        <v>3</v>
      </c>
      <c r="I211" s="216"/>
      <c r="J211" s="217">
        <f>ROUND(I211*H211,2)</f>
        <v>0</v>
      </c>
      <c r="K211" s="218"/>
      <c r="L211" s="43"/>
      <c r="M211" s="219" t="s">
        <v>1</v>
      </c>
      <c r="N211" s="220" t="s">
        <v>38</v>
      </c>
      <c r="O211" s="90"/>
      <c r="P211" s="221">
        <f>O211*H211</f>
        <v>0</v>
      </c>
      <c r="Q211" s="221">
        <v>0.00076000000000000004</v>
      </c>
      <c r="R211" s="221">
        <f>Q211*H211</f>
        <v>0.0022799999999999999</v>
      </c>
      <c r="S211" s="221">
        <v>0</v>
      </c>
      <c r="T211" s="22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3" t="s">
        <v>201</v>
      </c>
      <c r="AT211" s="223" t="s">
        <v>134</v>
      </c>
      <c r="AU211" s="223" t="s">
        <v>80</v>
      </c>
      <c r="AY211" s="16" t="s">
        <v>131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6" t="s">
        <v>78</v>
      </c>
      <c r="BK211" s="224">
        <f>ROUND(I211*H211,2)</f>
        <v>0</v>
      </c>
      <c r="BL211" s="16" t="s">
        <v>201</v>
      </c>
      <c r="BM211" s="223" t="s">
        <v>374</v>
      </c>
    </row>
    <row r="212" s="2" customFormat="1" ht="16.5" customHeight="1">
      <c r="A212" s="37"/>
      <c r="B212" s="38"/>
      <c r="C212" s="211" t="s">
        <v>375</v>
      </c>
      <c r="D212" s="211" t="s">
        <v>134</v>
      </c>
      <c r="E212" s="212" t="s">
        <v>376</v>
      </c>
      <c r="F212" s="213" t="s">
        <v>377</v>
      </c>
      <c r="G212" s="214" t="s">
        <v>224</v>
      </c>
      <c r="H212" s="215">
        <v>2</v>
      </c>
      <c r="I212" s="216"/>
      <c r="J212" s="217">
        <f>ROUND(I212*H212,2)</f>
        <v>0</v>
      </c>
      <c r="K212" s="218"/>
      <c r="L212" s="43"/>
      <c r="M212" s="219" t="s">
        <v>1</v>
      </c>
      <c r="N212" s="220" t="s">
        <v>38</v>
      </c>
      <c r="O212" s="90"/>
      <c r="P212" s="221">
        <f>O212*H212</f>
        <v>0</v>
      </c>
      <c r="Q212" s="221">
        <v>0.00076000000000000004</v>
      </c>
      <c r="R212" s="221">
        <f>Q212*H212</f>
        <v>0.0015200000000000001</v>
      </c>
      <c r="S212" s="221">
        <v>0</v>
      </c>
      <c r="T212" s="22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3" t="s">
        <v>201</v>
      </c>
      <c r="AT212" s="223" t="s">
        <v>134</v>
      </c>
      <c r="AU212" s="223" t="s">
        <v>80</v>
      </c>
      <c r="AY212" s="16" t="s">
        <v>131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6" t="s">
        <v>78</v>
      </c>
      <c r="BK212" s="224">
        <f>ROUND(I212*H212,2)</f>
        <v>0</v>
      </c>
      <c r="BL212" s="16" t="s">
        <v>201</v>
      </c>
      <c r="BM212" s="223" t="s">
        <v>378</v>
      </c>
    </row>
    <row r="213" s="2" customFormat="1" ht="16.5" customHeight="1">
      <c r="A213" s="37"/>
      <c r="B213" s="38"/>
      <c r="C213" s="211" t="s">
        <v>379</v>
      </c>
      <c r="D213" s="211" t="s">
        <v>134</v>
      </c>
      <c r="E213" s="212" t="s">
        <v>380</v>
      </c>
      <c r="F213" s="213" t="s">
        <v>381</v>
      </c>
      <c r="G213" s="214" t="s">
        <v>191</v>
      </c>
      <c r="H213" s="215">
        <v>6</v>
      </c>
      <c r="I213" s="216"/>
      <c r="J213" s="217">
        <f>ROUND(I213*H213,2)</f>
        <v>0</v>
      </c>
      <c r="K213" s="218"/>
      <c r="L213" s="43"/>
      <c r="M213" s="219" t="s">
        <v>1</v>
      </c>
      <c r="N213" s="220" t="s">
        <v>38</v>
      </c>
      <c r="O213" s="90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3" t="s">
        <v>201</v>
      </c>
      <c r="AT213" s="223" t="s">
        <v>134</v>
      </c>
      <c r="AU213" s="223" t="s">
        <v>80</v>
      </c>
      <c r="AY213" s="16" t="s">
        <v>131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6" t="s">
        <v>78</v>
      </c>
      <c r="BK213" s="224">
        <f>ROUND(I213*H213,2)</f>
        <v>0</v>
      </c>
      <c r="BL213" s="16" t="s">
        <v>201</v>
      </c>
      <c r="BM213" s="223" t="s">
        <v>382</v>
      </c>
    </row>
    <row r="214" s="2" customFormat="1" ht="16.5" customHeight="1">
      <c r="A214" s="37"/>
      <c r="B214" s="38"/>
      <c r="C214" s="211" t="s">
        <v>383</v>
      </c>
      <c r="D214" s="211" t="s">
        <v>134</v>
      </c>
      <c r="E214" s="212" t="s">
        <v>384</v>
      </c>
      <c r="F214" s="213" t="s">
        <v>385</v>
      </c>
      <c r="G214" s="214" t="s">
        <v>191</v>
      </c>
      <c r="H214" s="215">
        <v>1</v>
      </c>
      <c r="I214" s="216"/>
      <c r="J214" s="217">
        <f>ROUND(I214*H214,2)</f>
        <v>0</v>
      </c>
      <c r="K214" s="218"/>
      <c r="L214" s="43"/>
      <c r="M214" s="219" t="s">
        <v>1</v>
      </c>
      <c r="N214" s="220" t="s">
        <v>38</v>
      </c>
      <c r="O214" s="90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3" t="s">
        <v>201</v>
      </c>
      <c r="AT214" s="223" t="s">
        <v>134</v>
      </c>
      <c r="AU214" s="223" t="s">
        <v>80</v>
      </c>
      <c r="AY214" s="16" t="s">
        <v>131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6" t="s">
        <v>78</v>
      </c>
      <c r="BK214" s="224">
        <f>ROUND(I214*H214,2)</f>
        <v>0</v>
      </c>
      <c r="BL214" s="16" t="s">
        <v>201</v>
      </c>
      <c r="BM214" s="223" t="s">
        <v>386</v>
      </c>
    </row>
    <row r="215" s="2" customFormat="1" ht="21.75" customHeight="1">
      <c r="A215" s="37"/>
      <c r="B215" s="38"/>
      <c r="C215" s="211" t="s">
        <v>387</v>
      </c>
      <c r="D215" s="211" t="s">
        <v>134</v>
      </c>
      <c r="E215" s="212" t="s">
        <v>388</v>
      </c>
      <c r="F215" s="213" t="s">
        <v>389</v>
      </c>
      <c r="G215" s="214" t="s">
        <v>191</v>
      </c>
      <c r="H215" s="215">
        <v>3</v>
      </c>
      <c r="I215" s="216"/>
      <c r="J215" s="217">
        <f>ROUND(I215*H215,2)</f>
        <v>0</v>
      </c>
      <c r="K215" s="218"/>
      <c r="L215" s="43"/>
      <c r="M215" s="219" t="s">
        <v>1</v>
      </c>
      <c r="N215" s="220" t="s">
        <v>38</v>
      </c>
      <c r="O215" s="90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3" t="s">
        <v>201</v>
      </c>
      <c r="AT215" s="223" t="s">
        <v>134</v>
      </c>
      <c r="AU215" s="223" t="s">
        <v>80</v>
      </c>
      <c r="AY215" s="16" t="s">
        <v>131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6" t="s">
        <v>78</v>
      </c>
      <c r="BK215" s="224">
        <f>ROUND(I215*H215,2)</f>
        <v>0</v>
      </c>
      <c r="BL215" s="16" t="s">
        <v>201</v>
      </c>
      <c r="BM215" s="223" t="s">
        <v>390</v>
      </c>
    </row>
    <row r="216" s="2" customFormat="1" ht="24.15" customHeight="1">
      <c r="A216" s="37"/>
      <c r="B216" s="38"/>
      <c r="C216" s="211" t="s">
        <v>391</v>
      </c>
      <c r="D216" s="211" t="s">
        <v>134</v>
      </c>
      <c r="E216" s="212" t="s">
        <v>392</v>
      </c>
      <c r="F216" s="213" t="s">
        <v>393</v>
      </c>
      <c r="G216" s="214" t="s">
        <v>191</v>
      </c>
      <c r="H216" s="215">
        <v>1</v>
      </c>
      <c r="I216" s="216"/>
      <c r="J216" s="217">
        <f>ROUND(I216*H216,2)</f>
        <v>0</v>
      </c>
      <c r="K216" s="218"/>
      <c r="L216" s="43"/>
      <c r="M216" s="219" t="s">
        <v>1</v>
      </c>
      <c r="N216" s="220" t="s">
        <v>38</v>
      </c>
      <c r="O216" s="90"/>
      <c r="P216" s="221">
        <f>O216*H216</f>
        <v>0</v>
      </c>
      <c r="Q216" s="221">
        <v>0.00076999999999999996</v>
      </c>
      <c r="R216" s="221">
        <f>Q216*H216</f>
        <v>0.00076999999999999996</v>
      </c>
      <c r="S216" s="221">
        <v>0</v>
      </c>
      <c r="T216" s="22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3" t="s">
        <v>201</v>
      </c>
      <c r="AT216" s="223" t="s">
        <v>134</v>
      </c>
      <c r="AU216" s="223" t="s">
        <v>80</v>
      </c>
      <c r="AY216" s="16" t="s">
        <v>131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6" t="s">
        <v>78</v>
      </c>
      <c r="BK216" s="224">
        <f>ROUND(I216*H216,2)</f>
        <v>0</v>
      </c>
      <c r="BL216" s="16" t="s">
        <v>201</v>
      </c>
      <c r="BM216" s="223" t="s">
        <v>394</v>
      </c>
    </row>
    <row r="217" s="2" customFormat="1" ht="21.75" customHeight="1">
      <c r="A217" s="37"/>
      <c r="B217" s="38"/>
      <c r="C217" s="211" t="s">
        <v>395</v>
      </c>
      <c r="D217" s="211" t="s">
        <v>134</v>
      </c>
      <c r="E217" s="212" t="s">
        <v>396</v>
      </c>
      <c r="F217" s="213" t="s">
        <v>397</v>
      </c>
      <c r="G217" s="214" t="s">
        <v>224</v>
      </c>
      <c r="H217" s="215">
        <v>29</v>
      </c>
      <c r="I217" s="216"/>
      <c r="J217" s="217">
        <f>ROUND(I217*H217,2)</f>
        <v>0</v>
      </c>
      <c r="K217" s="218"/>
      <c r="L217" s="43"/>
      <c r="M217" s="219" t="s">
        <v>1</v>
      </c>
      <c r="N217" s="220" t="s">
        <v>38</v>
      </c>
      <c r="O217" s="90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3" t="s">
        <v>201</v>
      </c>
      <c r="AT217" s="223" t="s">
        <v>134</v>
      </c>
      <c r="AU217" s="223" t="s">
        <v>80</v>
      </c>
      <c r="AY217" s="16" t="s">
        <v>131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6" t="s">
        <v>78</v>
      </c>
      <c r="BK217" s="224">
        <f>ROUND(I217*H217,2)</f>
        <v>0</v>
      </c>
      <c r="BL217" s="16" t="s">
        <v>201</v>
      </c>
      <c r="BM217" s="223" t="s">
        <v>398</v>
      </c>
    </row>
    <row r="218" s="2" customFormat="1" ht="16.5" customHeight="1">
      <c r="A218" s="37"/>
      <c r="B218" s="38"/>
      <c r="C218" s="211" t="s">
        <v>399</v>
      </c>
      <c r="D218" s="211" t="s">
        <v>134</v>
      </c>
      <c r="E218" s="212" t="s">
        <v>400</v>
      </c>
      <c r="F218" s="213" t="s">
        <v>401</v>
      </c>
      <c r="G218" s="214" t="s">
        <v>191</v>
      </c>
      <c r="H218" s="215">
        <v>6</v>
      </c>
      <c r="I218" s="216"/>
      <c r="J218" s="217">
        <f>ROUND(I218*H218,2)</f>
        <v>0</v>
      </c>
      <c r="K218" s="218"/>
      <c r="L218" s="43"/>
      <c r="M218" s="219" t="s">
        <v>1</v>
      </c>
      <c r="N218" s="220" t="s">
        <v>38</v>
      </c>
      <c r="O218" s="90"/>
      <c r="P218" s="221">
        <f>O218*H218</f>
        <v>0</v>
      </c>
      <c r="Q218" s="221">
        <v>0.0017899999999999999</v>
      </c>
      <c r="R218" s="221">
        <f>Q218*H218</f>
        <v>0.01074</v>
      </c>
      <c r="S218" s="221">
        <v>0</v>
      </c>
      <c r="T218" s="22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3" t="s">
        <v>201</v>
      </c>
      <c r="AT218" s="223" t="s">
        <v>134</v>
      </c>
      <c r="AU218" s="223" t="s">
        <v>80</v>
      </c>
      <c r="AY218" s="16" t="s">
        <v>131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6" t="s">
        <v>78</v>
      </c>
      <c r="BK218" s="224">
        <f>ROUND(I218*H218,2)</f>
        <v>0</v>
      </c>
      <c r="BL218" s="16" t="s">
        <v>201</v>
      </c>
      <c r="BM218" s="223" t="s">
        <v>402</v>
      </c>
    </row>
    <row r="219" s="2" customFormat="1" ht="24.15" customHeight="1">
      <c r="A219" s="37"/>
      <c r="B219" s="38"/>
      <c r="C219" s="211" t="s">
        <v>403</v>
      </c>
      <c r="D219" s="211" t="s">
        <v>134</v>
      </c>
      <c r="E219" s="212" t="s">
        <v>404</v>
      </c>
      <c r="F219" s="213" t="s">
        <v>405</v>
      </c>
      <c r="G219" s="214" t="s">
        <v>144</v>
      </c>
      <c r="H219" s="215">
        <v>0.037999999999999999</v>
      </c>
      <c r="I219" s="216"/>
      <c r="J219" s="217">
        <f>ROUND(I219*H219,2)</f>
        <v>0</v>
      </c>
      <c r="K219" s="218"/>
      <c r="L219" s="43"/>
      <c r="M219" s="219" t="s">
        <v>1</v>
      </c>
      <c r="N219" s="220" t="s">
        <v>38</v>
      </c>
      <c r="O219" s="90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3" t="s">
        <v>201</v>
      </c>
      <c r="AT219" s="223" t="s">
        <v>134</v>
      </c>
      <c r="AU219" s="223" t="s">
        <v>80</v>
      </c>
      <c r="AY219" s="16" t="s">
        <v>131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6" t="s">
        <v>78</v>
      </c>
      <c r="BK219" s="224">
        <f>ROUND(I219*H219,2)</f>
        <v>0</v>
      </c>
      <c r="BL219" s="16" t="s">
        <v>201</v>
      </c>
      <c r="BM219" s="223" t="s">
        <v>406</v>
      </c>
    </row>
    <row r="220" s="12" customFormat="1" ht="22.8" customHeight="1">
      <c r="A220" s="12"/>
      <c r="B220" s="195"/>
      <c r="C220" s="196"/>
      <c r="D220" s="197" t="s">
        <v>72</v>
      </c>
      <c r="E220" s="209" t="s">
        <v>407</v>
      </c>
      <c r="F220" s="209" t="s">
        <v>408</v>
      </c>
      <c r="G220" s="196"/>
      <c r="H220" s="196"/>
      <c r="I220" s="199"/>
      <c r="J220" s="210">
        <f>BK220</f>
        <v>0</v>
      </c>
      <c r="K220" s="196"/>
      <c r="L220" s="201"/>
      <c r="M220" s="202"/>
      <c r="N220" s="203"/>
      <c r="O220" s="203"/>
      <c r="P220" s="204">
        <f>SUM(P221:P231)</f>
        <v>0</v>
      </c>
      <c r="Q220" s="203"/>
      <c r="R220" s="204">
        <f>SUM(R221:R231)</f>
        <v>0.04342</v>
      </c>
      <c r="S220" s="203"/>
      <c r="T220" s="205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6" t="s">
        <v>80</v>
      </c>
      <c r="AT220" s="207" t="s">
        <v>72</v>
      </c>
      <c r="AU220" s="207" t="s">
        <v>78</v>
      </c>
      <c r="AY220" s="206" t="s">
        <v>131</v>
      </c>
      <c r="BK220" s="208">
        <f>SUM(BK221:BK231)</f>
        <v>0</v>
      </c>
    </row>
    <row r="221" s="2" customFormat="1" ht="16.5" customHeight="1">
      <c r="A221" s="37"/>
      <c r="B221" s="38"/>
      <c r="C221" s="211" t="s">
        <v>409</v>
      </c>
      <c r="D221" s="211" t="s">
        <v>134</v>
      </c>
      <c r="E221" s="212" t="s">
        <v>410</v>
      </c>
      <c r="F221" s="213" t="s">
        <v>411</v>
      </c>
      <c r="G221" s="214" t="s">
        <v>191</v>
      </c>
      <c r="H221" s="215">
        <v>4</v>
      </c>
      <c r="I221" s="216"/>
      <c r="J221" s="217">
        <f>ROUND(I221*H221,2)</f>
        <v>0</v>
      </c>
      <c r="K221" s="218"/>
      <c r="L221" s="43"/>
      <c r="M221" s="219" t="s">
        <v>1</v>
      </c>
      <c r="N221" s="220" t="s">
        <v>38</v>
      </c>
      <c r="O221" s="90"/>
      <c r="P221" s="221">
        <f>O221*H221</f>
        <v>0</v>
      </c>
      <c r="Q221" s="221">
        <v>0.00075000000000000002</v>
      </c>
      <c r="R221" s="221">
        <f>Q221*H221</f>
        <v>0.0030000000000000001</v>
      </c>
      <c r="S221" s="221">
        <v>0</v>
      </c>
      <c r="T221" s="22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3" t="s">
        <v>201</v>
      </c>
      <c r="AT221" s="223" t="s">
        <v>134</v>
      </c>
      <c r="AU221" s="223" t="s">
        <v>80</v>
      </c>
      <c r="AY221" s="16" t="s">
        <v>131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6" t="s">
        <v>78</v>
      </c>
      <c r="BK221" s="224">
        <f>ROUND(I221*H221,2)</f>
        <v>0</v>
      </c>
      <c r="BL221" s="16" t="s">
        <v>201</v>
      </c>
      <c r="BM221" s="223" t="s">
        <v>412</v>
      </c>
    </row>
    <row r="222" s="2" customFormat="1" ht="24.15" customHeight="1">
      <c r="A222" s="37"/>
      <c r="B222" s="38"/>
      <c r="C222" s="211" t="s">
        <v>413</v>
      </c>
      <c r="D222" s="211" t="s">
        <v>134</v>
      </c>
      <c r="E222" s="212" t="s">
        <v>414</v>
      </c>
      <c r="F222" s="213" t="s">
        <v>415</v>
      </c>
      <c r="G222" s="214" t="s">
        <v>224</v>
      </c>
      <c r="H222" s="215">
        <v>35</v>
      </c>
      <c r="I222" s="216"/>
      <c r="J222" s="217">
        <f>ROUND(I222*H222,2)</f>
        <v>0</v>
      </c>
      <c r="K222" s="218"/>
      <c r="L222" s="43"/>
      <c r="M222" s="219" t="s">
        <v>1</v>
      </c>
      <c r="N222" s="220" t="s">
        <v>38</v>
      </c>
      <c r="O222" s="90"/>
      <c r="P222" s="221">
        <f>O222*H222</f>
        <v>0</v>
      </c>
      <c r="Q222" s="221">
        <v>0.00075000000000000002</v>
      </c>
      <c r="R222" s="221">
        <f>Q222*H222</f>
        <v>0.026249999999999999</v>
      </c>
      <c r="S222" s="221">
        <v>0</v>
      </c>
      <c r="T222" s="22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3" t="s">
        <v>201</v>
      </c>
      <c r="AT222" s="223" t="s">
        <v>134</v>
      </c>
      <c r="AU222" s="223" t="s">
        <v>80</v>
      </c>
      <c r="AY222" s="16" t="s">
        <v>131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6" t="s">
        <v>78</v>
      </c>
      <c r="BK222" s="224">
        <f>ROUND(I222*H222,2)</f>
        <v>0</v>
      </c>
      <c r="BL222" s="16" t="s">
        <v>201</v>
      </c>
      <c r="BM222" s="223" t="s">
        <v>416</v>
      </c>
    </row>
    <row r="223" s="2" customFormat="1" ht="24.15" customHeight="1">
      <c r="A223" s="37"/>
      <c r="B223" s="38"/>
      <c r="C223" s="211" t="s">
        <v>417</v>
      </c>
      <c r="D223" s="211" t="s">
        <v>134</v>
      </c>
      <c r="E223" s="212" t="s">
        <v>418</v>
      </c>
      <c r="F223" s="213" t="s">
        <v>419</v>
      </c>
      <c r="G223" s="214" t="s">
        <v>224</v>
      </c>
      <c r="H223" s="215">
        <v>35</v>
      </c>
      <c r="I223" s="216"/>
      <c r="J223" s="217">
        <f>ROUND(I223*H223,2)</f>
        <v>0</v>
      </c>
      <c r="K223" s="218"/>
      <c r="L223" s="43"/>
      <c r="M223" s="219" t="s">
        <v>1</v>
      </c>
      <c r="N223" s="220" t="s">
        <v>38</v>
      </c>
      <c r="O223" s="90"/>
      <c r="P223" s="221">
        <f>O223*H223</f>
        <v>0</v>
      </c>
      <c r="Q223" s="221">
        <v>0.00016000000000000001</v>
      </c>
      <c r="R223" s="221">
        <f>Q223*H223</f>
        <v>0.0056000000000000008</v>
      </c>
      <c r="S223" s="221">
        <v>0</v>
      </c>
      <c r="T223" s="22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3" t="s">
        <v>201</v>
      </c>
      <c r="AT223" s="223" t="s">
        <v>134</v>
      </c>
      <c r="AU223" s="223" t="s">
        <v>80</v>
      </c>
      <c r="AY223" s="16" t="s">
        <v>131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6" t="s">
        <v>78</v>
      </c>
      <c r="BK223" s="224">
        <f>ROUND(I223*H223,2)</f>
        <v>0</v>
      </c>
      <c r="BL223" s="16" t="s">
        <v>201</v>
      </c>
      <c r="BM223" s="223" t="s">
        <v>420</v>
      </c>
    </row>
    <row r="224" s="2" customFormat="1" ht="16.5" customHeight="1">
      <c r="A224" s="37"/>
      <c r="B224" s="38"/>
      <c r="C224" s="211" t="s">
        <v>421</v>
      </c>
      <c r="D224" s="211" t="s">
        <v>134</v>
      </c>
      <c r="E224" s="212" t="s">
        <v>422</v>
      </c>
      <c r="F224" s="213" t="s">
        <v>423</v>
      </c>
      <c r="G224" s="214" t="s">
        <v>191</v>
      </c>
      <c r="H224" s="215">
        <v>18</v>
      </c>
      <c r="I224" s="216"/>
      <c r="J224" s="217">
        <f>ROUND(I224*H224,2)</f>
        <v>0</v>
      </c>
      <c r="K224" s="218"/>
      <c r="L224" s="43"/>
      <c r="M224" s="219" t="s">
        <v>1</v>
      </c>
      <c r="N224" s="220" t="s">
        <v>38</v>
      </c>
      <c r="O224" s="90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3" t="s">
        <v>201</v>
      </c>
      <c r="AT224" s="223" t="s">
        <v>134</v>
      </c>
      <c r="AU224" s="223" t="s">
        <v>80</v>
      </c>
      <c r="AY224" s="16" t="s">
        <v>131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6" t="s">
        <v>78</v>
      </c>
      <c r="BK224" s="224">
        <f>ROUND(I224*H224,2)</f>
        <v>0</v>
      </c>
      <c r="BL224" s="16" t="s">
        <v>201</v>
      </c>
      <c r="BM224" s="223" t="s">
        <v>424</v>
      </c>
    </row>
    <row r="225" s="2" customFormat="1" ht="21.75" customHeight="1">
      <c r="A225" s="37"/>
      <c r="B225" s="38"/>
      <c r="C225" s="211" t="s">
        <v>425</v>
      </c>
      <c r="D225" s="211" t="s">
        <v>134</v>
      </c>
      <c r="E225" s="212" t="s">
        <v>426</v>
      </c>
      <c r="F225" s="213" t="s">
        <v>427</v>
      </c>
      <c r="G225" s="214" t="s">
        <v>191</v>
      </c>
      <c r="H225" s="215">
        <v>11</v>
      </c>
      <c r="I225" s="216"/>
      <c r="J225" s="217">
        <f>ROUND(I225*H225,2)</f>
        <v>0</v>
      </c>
      <c r="K225" s="218"/>
      <c r="L225" s="43"/>
      <c r="M225" s="219" t="s">
        <v>1</v>
      </c>
      <c r="N225" s="220" t="s">
        <v>38</v>
      </c>
      <c r="O225" s="90"/>
      <c r="P225" s="221">
        <f>O225*H225</f>
        <v>0</v>
      </c>
      <c r="Q225" s="221">
        <v>0.00012999999999999999</v>
      </c>
      <c r="R225" s="221">
        <f>Q225*H225</f>
        <v>0.0014299999999999999</v>
      </c>
      <c r="S225" s="221">
        <v>0</v>
      </c>
      <c r="T225" s="22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3" t="s">
        <v>201</v>
      </c>
      <c r="AT225" s="223" t="s">
        <v>134</v>
      </c>
      <c r="AU225" s="223" t="s">
        <v>80</v>
      </c>
      <c r="AY225" s="16" t="s">
        <v>131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6" t="s">
        <v>78</v>
      </c>
      <c r="BK225" s="224">
        <f>ROUND(I225*H225,2)</f>
        <v>0</v>
      </c>
      <c r="BL225" s="16" t="s">
        <v>201</v>
      </c>
      <c r="BM225" s="223" t="s">
        <v>428</v>
      </c>
    </row>
    <row r="226" s="2" customFormat="1" ht="16.5" customHeight="1">
      <c r="A226" s="37"/>
      <c r="B226" s="38"/>
      <c r="C226" s="211" t="s">
        <v>429</v>
      </c>
      <c r="D226" s="211" t="s">
        <v>134</v>
      </c>
      <c r="E226" s="212" t="s">
        <v>430</v>
      </c>
      <c r="F226" s="213" t="s">
        <v>431</v>
      </c>
      <c r="G226" s="214" t="s">
        <v>432</v>
      </c>
      <c r="H226" s="215">
        <v>1</v>
      </c>
      <c r="I226" s="216"/>
      <c r="J226" s="217">
        <f>ROUND(I226*H226,2)</f>
        <v>0</v>
      </c>
      <c r="K226" s="218"/>
      <c r="L226" s="43"/>
      <c r="M226" s="219" t="s">
        <v>1</v>
      </c>
      <c r="N226" s="220" t="s">
        <v>38</v>
      </c>
      <c r="O226" s="90"/>
      <c r="P226" s="221">
        <f>O226*H226</f>
        <v>0</v>
      </c>
      <c r="Q226" s="221">
        <v>0.00025000000000000001</v>
      </c>
      <c r="R226" s="221">
        <f>Q226*H226</f>
        <v>0.00025000000000000001</v>
      </c>
      <c r="S226" s="221">
        <v>0</v>
      </c>
      <c r="T226" s="22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3" t="s">
        <v>201</v>
      </c>
      <c r="AT226" s="223" t="s">
        <v>134</v>
      </c>
      <c r="AU226" s="223" t="s">
        <v>80</v>
      </c>
      <c r="AY226" s="16" t="s">
        <v>131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6" t="s">
        <v>78</v>
      </c>
      <c r="BK226" s="224">
        <f>ROUND(I226*H226,2)</f>
        <v>0</v>
      </c>
      <c r="BL226" s="16" t="s">
        <v>201</v>
      </c>
      <c r="BM226" s="223" t="s">
        <v>433</v>
      </c>
    </row>
    <row r="227" s="2" customFormat="1" ht="16.5" customHeight="1">
      <c r="A227" s="37"/>
      <c r="B227" s="38"/>
      <c r="C227" s="211" t="s">
        <v>434</v>
      </c>
      <c r="D227" s="211" t="s">
        <v>134</v>
      </c>
      <c r="E227" s="212" t="s">
        <v>435</v>
      </c>
      <c r="F227" s="213" t="s">
        <v>436</v>
      </c>
      <c r="G227" s="214" t="s">
        <v>191</v>
      </c>
      <c r="H227" s="215">
        <v>11</v>
      </c>
      <c r="I227" s="216"/>
      <c r="J227" s="217">
        <f>ROUND(I227*H227,2)</f>
        <v>0</v>
      </c>
      <c r="K227" s="218"/>
      <c r="L227" s="43"/>
      <c r="M227" s="219" t="s">
        <v>1</v>
      </c>
      <c r="N227" s="220" t="s">
        <v>38</v>
      </c>
      <c r="O227" s="90"/>
      <c r="P227" s="221">
        <f>O227*H227</f>
        <v>0</v>
      </c>
      <c r="Q227" s="221">
        <v>0.00029</v>
      </c>
      <c r="R227" s="221">
        <f>Q227*H227</f>
        <v>0.0031900000000000001</v>
      </c>
      <c r="S227" s="221">
        <v>0</v>
      </c>
      <c r="T227" s="22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3" t="s">
        <v>201</v>
      </c>
      <c r="AT227" s="223" t="s">
        <v>134</v>
      </c>
      <c r="AU227" s="223" t="s">
        <v>80</v>
      </c>
      <c r="AY227" s="16" t="s">
        <v>131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6" t="s">
        <v>78</v>
      </c>
      <c r="BK227" s="224">
        <f>ROUND(I227*H227,2)</f>
        <v>0</v>
      </c>
      <c r="BL227" s="16" t="s">
        <v>201</v>
      </c>
      <c r="BM227" s="223" t="s">
        <v>437</v>
      </c>
    </row>
    <row r="228" s="13" customFormat="1">
      <c r="A228" s="13"/>
      <c r="B228" s="225"/>
      <c r="C228" s="226"/>
      <c r="D228" s="227" t="s">
        <v>140</v>
      </c>
      <c r="E228" s="228" t="s">
        <v>1</v>
      </c>
      <c r="F228" s="229" t="s">
        <v>438</v>
      </c>
      <c r="G228" s="226"/>
      <c r="H228" s="230">
        <v>11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140</v>
      </c>
      <c r="AU228" s="236" t="s">
        <v>80</v>
      </c>
      <c r="AV228" s="13" t="s">
        <v>80</v>
      </c>
      <c r="AW228" s="13" t="s">
        <v>30</v>
      </c>
      <c r="AX228" s="13" t="s">
        <v>78</v>
      </c>
      <c r="AY228" s="236" t="s">
        <v>131</v>
      </c>
    </row>
    <row r="229" s="2" customFormat="1" ht="16.5" customHeight="1">
      <c r="A229" s="37"/>
      <c r="B229" s="38"/>
      <c r="C229" s="211" t="s">
        <v>439</v>
      </c>
      <c r="D229" s="211" t="s">
        <v>134</v>
      </c>
      <c r="E229" s="212" t="s">
        <v>440</v>
      </c>
      <c r="F229" s="213" t="s">
        <v>441</v>
      </c>
      <c r="G229" s="214" t="s">
        <v>191</v>
      </c>
      <c r="H229" s="215">
        <v>4</v>
      </c>
      <c r="I229" s="216"/>
      <c r="J229" s="217">
        <f>ROUND(I229*H229,2)</f>
        <v>0</v>
      </c>
      <c r="K229" s="218"/>
      <c r="L229" s="43"/>
      <c r="M229" s="219" t="s">
        <v>1</v>
      </c>
      <c r="N229" s="220" t="s">
        <v>38</v>
      </c>
      <c r="O229" s="90"/>
      <c r="P229" s="221">
        <f>O229*H229</f>
        <v>0</v>
      </c>
      <c r="Q229" s="221">
        <v>0.00075000000000000002</v>
      </c>
      <c r="R229" s="221">
        <f>Q229*H229</f>
        <v>0.0030000000000000001</v>
      </c>
      <c r="S229" s="221">
        <v>0</v>
      </c>
      <c r="T229" s="22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3" t="s">
        <v>201</v>
      </c>
      <c r="AT229" s="223" t="s">
        <v>134</v>
      </c>
      <c r="AU229" s="223" t="s">
        <v>80</v>
      </c>
      <c r="AY229" s="16" t="s">
        <v>131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6" t="s">
        <v>78</v>
      </c>
      <c r="BK229" s="224">
        <f>ROUND(I229*H229,2)</f>
        <v>0</v>
      </c>
      <c r="BL229" s="16" t="s">
        <v>201</v>
      </c>
      <c r="BM229" s="223" t="s">
        <v>442</v>
      </c>
    </row>
    <row r="230" s="2" customFormat="1" ht="24.15" customHeight="1">
      <c r="A230" s="37"/>
      <c r="B230" s="38"/>
      <c r="C230" s="211" t="s">
        <v>443</v>
      </c>
      <c r="D230" s="211" t="s">
        <v>134</v>
      </c>
      <c r="E230" s="212" t="s">
        <v>444</v>
      </c>
      <c r="F230" s="213" t="s">
        <v>445</v>
      </c>
      <c r="G230" s="214" t="s">
        <v>224</v>
      </c>
      <c r="H230" s="215">
        <v>35</v>
      </c>
      <c r="I230" s="216"/>
      <c r="J230" s="217">
        <f>ROUND(I230*H230,2)</f>
        <v>0</v>
      </c>
      <c r="K230" s="218"/>
      <c r="L230" s="43"/>
      <c r="M230" s="219" t="s">
        <v>1</v>
      </c>
      <c r="N230" s="220" t="s">
        <v>38</v>
      </c>
      <c r="O230" s="90"/>
      <c r="P230" s="221">
        <f>O230*H230</f>
        <v>0</v>
      </c>
      <c r="Q230" s="221">
        <v>2.0000000000000002E-05</v>
      </c>
      <c r="R230" s="221">
        <f>Q230*H230</f>
        <v>0.0007000000000000001</v>
      </c>
      <c r="S230" s="221">
        <v>0</v>
      </c>
      <c r="T230" s="22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3" t="s">
        <v>201</v>
      </c>
      <c r="AT230" s="223" t="s">
        <v>134</v>
      </c>
      <c r="AU230" s="223" t="s">
        <v>80</v>
      </c>
      <c r="AY230" s="16" t="s">
        <v>131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6" t="s">
        <v>78</v>
      </c>
      <c r="BK230" s="224">
        <f>ROUND(I230*H230,2)</f>
        <v>0</v>
      </c>
      <c r="BL230" s="16" t="s">
        <v>201</v>
      </c>
      <c r="BM230" s="223" t="s">
        <v>446</v>
      </c>
    </row>
    <row r="231" s="2" customFormat="1" ht="24.15" customHeight="1">
      <c r="A231" s="37"/>
      <c r="B231" s="38"/>
      <c r="C231" s="211" t="s">
        <v>447</v>
      </c>
      <c r="D231" s="211" t="s">
        <v>134</v>
      </c>
      <c r="E231" s="212" t="s">
        <v>448</v>
      </c>
      <c r="F231" s="213" t="s">
        <v>449</v>
      </c>
      <c r="G231" s="214" t="s">
        <v>144</v>
      </c>
      <c r="H231" s="215">
        <v>0.042999999999999997</v>
      </c>
      <c r="I231" s="216"/>
      <c r="J231" s="217">
        <f>ROUND(I231*H231,2)</f>
        <v>0</v>
      </c>
      <c r="K231" s="218"/>
      <c r="L231" s="43"/>
      <c r="M231" s="219" t="s">
        <v>1</v>
      </c>
      <c r="N231" s="220" t="s">
        <v>38</v>
      </c>
      <c r="O231" s="90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3" t="s">
        <v>201</v>
      </c>
      <c r="AT231" s="223" t="s">
        <v>134</v>
      </c>
      <c r="AU231" s="223" t="s">
        <v>80</v>
      </c>
      <c r="AY231" s="16" t="s">
        <v>131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6" t="s">
        <v>78</v>
      </c>
      <c r="BK231" s="224">
        <f>ROUND(I231*H231,2)</f>
        <v>0</v>
      </c>
      <c r="BL231" s="16" t="s">
        <v>201</v>
      </c>
      <c r="BM231" s="223" t="s">
        <v>450</v>
      </c>
    </row>
    <row r="232" s="12" customFormat="1" ht="22.8" customHeight="1">
      <c r="A232" s="12"/>
      <c r="B232" s="195"/>
      <c r="C232" s="196"/>
      <c r="D232" s="197" t="s">
        <v>72</v>
      </c>
      <c r="E232" s="209" t="s">
        <v>451</v>
      </c>
      <c r="F232" s="209" t="s">
        <v>452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SUM(P233:P243)</f>
        <v>0</v>
      </c>
      <c r="Q232" s="203"/>
      <c r="R232" s="204">
        <f>SUM(R233:R243)</f>
        <v>0.22554000000000002</v>
      </c>
      <c r="S232" s="203"/>
      <c r="T232" s="205">
        <f>SUM(T233:T243)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6" t="s">
        <v>80</v>
      </c>
      <c r="AT232" s="207" t="s">
        <v>72</v>
      </c>
      <c r="AU232" s="207" t="s">
        <v>78</v>
      </c>
      <c r="AY232" s="206" t="s">
        <v>131</v>
      </c>
      <c r="BK232" s="208">
        <f>SUM(BK233:BK243)</f>
        <v>0</v>
      </c>
    </row>
    <row r="233" s="2" customFormat="1" ht="16.5" customHeight="1">
      <c r="A233" s="37"/>
      <c r="B233" s="38"/>
      <c r="C233" s="211" t="s">
        <v>453</v>
      </c>
      <c r="D233" s="211" t="s">
        <v>134</v>
      </c>
      <c r="E233" s="212" t="s">
        <v>454</v>
      </c>
      <c r="F233" s="213" t="s">
        <v>455</v>
      </c>
      <c r="G233" s="214" t="s">
        <v>159</v>
      </c>
      <c r="H233" s="215">
        <v>1</v>
      </c>
      <c r="I233" s="216"/>
      <c r="J233" s="217">
        <f>ROUND(I233*H233,2)</f>
        <v>0</v>
      </c>
      <c r="K233" s="218"/>
      <c r="L233" s="43"/>
      <c r="M233" s="219" t="s">
        <v>1</v>
      </c>
      <c r="N233" s="220" t="s">
        <v>38</v>
      </c>
      <c r="O233" s="90"/>
      <c r="P233" s="221">
        <f>O233*H233</f>
        <v>0</v>
      </c>
      <c r="Q233" s="221">
        <v>0.015469999999999999</v>
      </c>
      <c r="R233" s="221">
        <f>Q233*H233</f>
        <v>0.015469999999999999</v>
      </c>
      <c r="S233" s="221">
        <v>0</v>
      </c>
      <c r="T233" s="22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3" t="s">
        <v>201</v>
      </c>
      <c r="AT233" s="223" t="s">
        <v>134</v>
      </c>
      <c r="AU233" s="223" t="s">
        <v>80</v>
      </c>
      <c r="AY233" s="16" t="s">
        <v>131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6" t="s">
        <v>78</v>
      </c>
      <c r="BK233" s="224">
        <f>ROUND(I233*H233,2)</f>
        <v>0</v>
      </c>
      <c r="BL233" s="16" t="s">
        <v>201</v>
      </c>
      <c r="BM233" s="223" t="s">
        <v>456</v>
      </c>
    </row>
    <row r="234" s="2" customFormat="1" ht="24.15" customHeight="1">
      <c r="A234" s="37"/>
      <c r="B234" s="38"/>
      <c r="C234" s="211" t="s">
        <v>457</v>
      </c>
      <c r="D234" s="211" t="s">
        <v>134</v>
      </c>
      <c r="E234" s="212" t="s">
        <v>458</v>
      </c>
      <c r="F234" s="213" t="s">
        <v>459</v>
      </c>
      <c r="G234" s="214" t="s">
        <v>159</v>
      </c>
      <c r="H234" s="215">
        <v>2</v>
      </c>
      <c r="I234" s="216"/>
      <c r="J234" s="217">
        <f>ROUND(I234*H234,2)</f>
        <v>0</v>
      </c>
      <c r="K234" s="218"/>
      <c r="L234" s="43"/>
      <c r="M234" s="219" t="s">
        <v>1</v>
      </c>
      <c r="N234" s="220" t="s">
        <v>38</v>
      </c>
      <c r="O234" s="90"/>
      <c r="P234" s="221">
        <f>O234*H234</f>
        <v>0</v>
      </c>
      <c r="Q234" s="221">
        <v>0.029440000000000001</v>
      </c>
      <c r="R234" s="221">
        <f>Q234*H234</f>
        <v>0.058880000000000002</v>
      </c>
      <c r="S234" s="221">
        <v>0</v>
      </c>
      <c r="T234" s="22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3" t="s">
        <v>201</v>
      </c>
      <c r="AT234" s="223" t="s">
        <v>134</v>
      </c>
      <c r="AU234" s="223" t="s">
        <v>80</v>
      </c>
      <c r="AY234" s="16" t="s">
        <v>131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6" t="s">
        <v>78</v>
      </c>
      <c r="BK234" s="224">
        <f>ROUND(I234*H234,2)</f>
        <v>0</v>
      </c>
      <c r="BL234" s="16" t="s">
        <v>201</v>
      </c>
      <c r="BM234" s="223" t="s">
        <v>460</v>
      </c>
    </row>
    <row r="235" s="2" customFormat="1" ht="24.15" customHeight="1">
      <c r="A235" s="37"/>
      <c r="B235" s="38"/>
      <c r="C235" s="211" t="s">
        <v>461</v>
      </c>
      <c r="D235" s="211" t="s">
        <v>134</v>
      </c>
      <c r="E235" s="212" t="s">
        <v>462</v>
      </c>
      <c r="F235" s="213" t="s">
        <v>463</v>
      </c>
      <c r="G235" s="214" t="s">
        <v>159</v>
      </c>
      <c r="H235" s="215">
        <v>1</v>
      </c>
      <c r="I235" s="216"/>
      <c r="J235" s="217">
        <f>ROUND(I235*H235,2)</f>
        <v>0</v>
      </c>
      <c r="K235" s="218"/>
      <c r="L235" s="43"/>
      <c r="M235" s="219" t="s">
        <v>1</v>
      </c>
      <c r="N235" s="220" t="s">
        <v>38</v>
      </c>
      <c r="O235" s="90"/>
      <c r="P235" s="221">
        <f>O235*H235</f>
        <v>0</v>
      </c>
      <c r="Q235" s="221">
        <v>0.016080000000000001</v>
      </c>
      <c r="R235" s="221">
        <f>Q235*H235</f>
        <v>0.016080000000000001</v>
      </c>
      <c r="S235" s="221">
        <v>0</v>
      </c>
      <c r="T235" s="22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3" t="s">
        <v>201</v>
      </c>
      <c r="AT235" s="223" t="s">
        <v>134</v>
      </c>
      <c r="AU235" s="223" t="s">
        <v>80</v>
      </c>
      <c r="AY235" s="16" t="s">
        <v>131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6" t="s">
        <v>78</v>
      </c>
      <c r="BK235" s="224">
        <f>ROUND(I235*H235,2)</f>
        <v>0</v>
      </c>
      <c r="BL235" s="16" t="s">
        <v>201</v>
      </c>
      <c r="BM235" s="223" t="s">
        <v>464</v>
      </c>
    </row>
    <row r="236" s="2" customFormat="1" ht="24.15" customHeight="1">
      <c r="A236" s="37"/>
      <c r="B236" s="38"/>
      <c r="C236" s="211" t="s">
        <v>465</v>
      </c>
      <c r="D236" s="211" t="s">
        <v>134</v>
      </c>
      <c r="E236" s="212" t="s">
        <v>466</v>
      </c>
      <c r="F236" s="213" t="s">
        <v>467</v>
      </c>
      <c r="G236" s="214" t="s">
        <v>159</v>
      </c>
      <c r="H236" s="215">
        <v>4</v>
      </c>
      <c r="I236" s="216"/>
      <c r="J236" s="217">
        <f>ROUND(I236*H236,2)</f>
        <v>0</v>
      </c>
      <c r="K236" s="218"/>
      <c r="L236" s="43"/>
      <c r="M236" s="219" t="s">
        <v>1</v>
      </c>
      <c r="N236" s="220" t="s">
        <v>38</v>
      </c>
      <c r="O236" s="90"/>
      <c r="P236" s="221">
        <f>O236*H236</f>
        <v>0</v>
      </c>
      <c r="Q236" s="221">
        <v>0.015469999999999999</v>
      </c>
      <c r="R236" s="221">
        <f>Q236*H236</f>
        <v>0.061879999999999998</v>
      </c>
      <c r="S236" s="221">
        <v>0</v>
      </c>
      <c r="T236" s="22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3" t="s">
        <v>201</v>
      </c>
      <c r="AT236" s="223" t="s">
        <v>134</v>
      </c>
      <c r="AU236" s="223" t="s">
        <v>80</v>
      </c>
      <c r="AY236" s="16" t="s">
        <v>131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6" t="s">
        <v>78</v>
      </c>
      <c r="BK236" s="224">
        <f>ROUND(I236*H236,2)</f>
        <v>0</v>
      </c>
      <c r="BL236" s="16" t="s">
        <v>201</v>
      </c>
      <c r="BM236" s="223" t="s">
        <v>468</v>
      </c>
    </row>
    <row r="237" s="2" customFormat="1" ht="16.5" customHeight="1">
      <c r="A237" s="37"/>
      <c r="B237" s="38"/>
      <c r="C237" s="211" t="s">
        <v>469</v>
      </c>
      <c r="D237" s="211" t="s">
        <v>134</v>
      </c>
      <c r="E237" s="212" t="s">
        <v>470</v>
      </c>
      <c r="F237" s="213" t="s">
        <v>471</v>
      </c>
      <c r="G237" s="214" t="s">
        <v>159</v>
      </c>
      <c r="H237" s="215">
        <v>1</v>
      </c>
      <c r="I237" s="216"/>
      <c r="J237" s="217">
        <f>ROUND(I237*H237,2)</f>
        <v>0</v>
      </c>
      <c r="K237" s="218"/>
      <c r="L237" s="43"/>
      <c r="M237" s="219" t="s">
        <v>1</v>
      </c>
      <c r="N237" s="220" t="s">
        <v>38</v>
      </c>
      <c r="O237" s="90"/>
      <c r="P237" s="221">
        <f>O237*H237</f>
        <v>0</v>
      </c>
      <c r="Q237" s="221">
        <v>0.0018400000000000001</v>
      </c>
      <c r="R237" s="221">
        <f>Q237*H237</f>
        <v>0.0018400000000000001</v>
      </c>
      <c r="S237" s="221">
        <v>0</v>
      </c>
      <c r="T237" s="22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3" t="s">
        <v>201</v>
      </c>
      <c r="AT237" s="223" t="s">
        <v>134</v>
      </c>
      <c r="AU237" s="223" t="s">
        <v>80</v>
      </c>
      <c r="AY237" s="16" t="s">
        <v>131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6" t="s">
        <v>78</v>
      </c>
      <c r="BK237" s="224">
        <f>ROUND(I237*H237,2)</f>
        <v>0</v>
      </c>
      <c r="BL237" s="16" t="s">
        <v>201</v>
      </c>
      <c r="BM237" s="223" t="s">
        <v>472</v>
      </c>
    </row>
    <row r="238" s="2" customFormat="1" ht="16.5" customHeight="1">
      <c r="A238" s="37"/>
      <c r="B238" s="38"/>
      <c r="C238" s="211" t="s">
        <v>473</v>
      </c>
      <c r="D238" s="211" t="s">
        <v>134</v>
      </c>
      <c r="E238" s="212" t="s">
        <v>474</v>
      </c>
      <c r="F238" s="213" t="s">
        <v>475</v>
      </c>
      <c r="G238" s="214" t="s">
        <v>159</v>
      </c>
      <c r="H238" s="215">
        <v>4</v>
      </c>
      <c r="I238" s="216"/>
      <c r="J238" s="217">
        <f>ROUND(I238*H238,2)</f>
        <v>0</v>
      </c>
      <c r="K238" s="218"/>
      <c r="L238" s="43"/>
      <c r="M238" s="219" t="s">
        <v>1</v>
      </c>
      <c r="N238" s="220" t="s">
        <v>38</v>
      </c>
      <c r="O238" s="90"/>
      <c r="P238" s="221">
        <f>O238*H238</f>
        <v>0</v>
      </c>
      <c r="Q238" s="221">
        <v>0.0018400000000000001</v>
      </c>
      <c r="R238" s="221">
        <f>Q238*H238</f>
        <v>0.0073600000000000002</v>
      </c>
      <c r="S238" s="221">
        <v>0</v>
      </c>
      <c r="T238" s="22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3" t="s">
        <v>201</v>
      </c>
      <c r="AT238" s="223" t="s">
        <v>134</v>
      </c>
      <c r="AU238" s="223" t="s">
        <v>80</v>
      </c>
      <c r="AY238" s="16" t="s">
        <v>131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6" t="s">
        <v>78</v>
      </c>
      <c r="BK238" s="224">
        <f>ROUND(I238*H238,2)</f>
        <v>0</v>
      </c>
      <c r="BL238" s="16" t="s">
        <v>201</v>
      </c>
      <c r="BM238" s="223" t="s">
        <v>476</v>
      </c>
    </row>
    <row r="239" s="2" customFormat="1" ht="16.5" customHeight="1">
      <c r="A239" s="37"/>
      <c r="B239" s="38"/>
      <c r="C239" s="211" t="s">
        <v>477</v>
      </c>
      <c r="D239" s="211" t="s">
        <v>134</v>
      </c>
      <c r="E239" s="212" t="s">
        <v>478</v>
      </c>
      <c r="F239" s="213" t="s">
        <v>479</v>
      </c>
      <c r="G239" s="214" t="s">
        <v>159</v>
      </c>
      <c r="H239" s="215">
        <v>1</v>
      </c>
      <c r="I239" s="216"/>
      <c r="J239" s="217">
        <f>ROUND(I239*H239,2)</f>
        <v>0</v>
      </c>
      <c r="K239" s="218"/>
      <c r="L239" s="43"/>
      <c r="M239" s="219" t="s">
        <v>1</v>
      </c>
      <c r="N239" s="220" t="s">
        <v>38</v>
      </c>
      <c r="O239" s="90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3" t="s">
        <v>201</v>
      </c>
      <c r="AT239" s="223" t="s">
        <v>134</v>
      </c>
      <c r="AU239" s="223" t="s">
        <v>80</v>
      </c>
      <c r="AY239" s="16" t="s">
        <v>131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6" t="s">
        <v>78</v>
      </c>
      <c r="BK239" s="224">
        <f>ROUND(I239*H239,2)</f>
        <v>0</v>
      </c>
      <c r="BL239" s="16" t="s">
        <v>201</v>
      </c>
      <c r="BM239" s="223" t="s">
        <v>480</v>
      </c>
    </row>
    <row r="240" s="2" customFormat="1" ht="16.5" customHeight="1">
      <c r="A240" s="37"/>
      <c r="B240" s="38"/>
      <c r="C240" s="211" t="s">
        <v>481</v>
      </c>
      <c r="D240" s="211" t="s">
        <v>134</v>
      </c>
      <c r="E240" s="212" t="s">
        <v>482</v>
      </c>
      <c r="F240" s="213" t="s">
        <v>483</v>
      </c>
      <c r="G240" s="214" t="s">
        <v>159</v>
      </c>
      <c r="H240" s="215">
        <v>1</v>
      </c>
      <c r="I240" s="216"/>
      <c r="J240" s="217">
        <f>ROUND(I240*H240,2)</f>
        <v>0</v>
      </c>
      <c r="K240" s="218"/>
      <c r="L240" s="43"/>
      <c r="M240" s="219" t="s">
        <v>1</v>
      </c>
      <c r="N240" s="220" t="s">
        <v>38</v>
      </c>
      <c r="O240" s="90"/>
      <c r="P240" s="221">
        <f>O240*H240</f>
        <v>0</v>
      </c>
      <c r="Q240" s="221">
        <v>0.0018400000000000001</v>
      </c>
      <c r="R240" s="221">
        <f>Q240*H240</f>
        <v>0.0018400000000000001</v>
      </c>
      <c r="S240" s="221">
        <v>0</v>
      </c>
      <c r="T240" s="22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3" t="s">
        <v>201</v>
      </c>
      <c r="AT240" s="223" t="s">
        <v>134</v>
      </c>
      <c r="AU240" s="223" t="s">
        <v>80</v>
      </c>
      <c r="AY240" s="16" t="s">
        <v>131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6" t="s">
        <v>78</v>
      </c>
      <c r="BK240" s="224">
        <f>ROUND(I240*H240,2)</f>
        <v>0</v>
      </c>
      <c r="BL240" s="16" t="s">
        <v>201</v>
      </c>
      <c r="BM240" s="223" t="s">
        <v>484</v>
      </c>
    </row>
    <row r="241" s="2" customFormat="1" ht="16.5" customHeight="1">
      <c r="A241" s="37"/>
      <c r="B241" s="38"/>
      <c r="C241" s="211" t="s">
        <v>485</v>
      </c>
      <c r="D241" s="211" t="s">
        <v>134</v>
      </c>
      <c r="E241" s="212" t="s">
        <v>486</v>
      </c>
      <c r="F241" s="213" t="s">
        <v>487</v>
      </c>
      <c r="G241" s="214" t="s">
        <v>159</v>
      </c>
      <c r="H241" s="215">
        <v>4</v>
      </c>
      <c r="I241" s="216"/>
      <c r="J241" s="217">
        <f>ROUND(I241*H241,2)</f>
        <v>0</v>
      </c>
      <c r="K241" s="218"/>
      <c r="L241" s="43"/>
      <c r="M241" s="219" t="s">
        <v>1</v>
      </c>
      <c r="N241" s="220" t="s">
        <v>38</v>
      </c>
      <c r="O241" s="90"/>
      <c r="P241" s="221">
        <f>O241*H241</f>
        <v>0</v>
      </c>
      <c r="Q241" s="221">
        <v>0.015469999999999999</v>
      </c>
      <c r="R241" s="221">
        <f>Q241*H241</f>
        <v>0.061879999999999998</v>
      </c>
      <c r="S241" s="221">
        <v>0</v>
      </c>
      <c r="T241" s="22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3" t="s">
        <v>201</v>
      </c>
      <c r="AT241" s="223" t="s">
        <v>134</v>
      </c>
      <c r="AU241" s="223" t="s">
        <v>80</v>
      </c>
      <c r="AY241" s="16" t="s">
        <v>131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6" t="s">
        <v>78</v>
      </c>
      <c r="BK241" s="224">
        <f>ROUND(I241*H241,2)</f>
        <v>0</v>
      </c>
      <c r="BL241" s="16" t="s">
        <v>201</v>
      </c>
      <c r="BM241" s="223" t="s">
        <v>488</v>
      </c>
    </row>
    <row r="242" s="2" customFormat="1" ht="16.5" customHeight="1">
      <c r="A242" s="37"/>
      <c r="B242" s="38"/>
      <c r="C242" s="211" t="s">
        <v>489</v>
      </c>
      <c r="D242" s="211" t="s">
        <v>134</v>
      </c>
      <c r="E242" s="212" t="s">
        <v>490</v>
      </c>
      <c r="F242" s="213" t="s">
        <v>491</v>
      </c>
      <c r="G242" s="214" t="s">
        <v>191</v>
      </c>
      <c r="H242" s="215">
        <v>1</v>
      </c>
      <c r="I242" s="216"/>
      <c r="J242" s="217">
        <f>ROUND(I242*H242,2)</f>
        <v>0</v>
      </c>
      <c r="K242" s="218"/>
      <c r="L242" s="43"/>
      <c r="M242" s="219" t="s">
        <v>1</v>
      </c>
      <c r="N242" s="220" t="s">
        <v>38</v>
      </c>
      <c r="O242" s="90"/>
      <c r="P242" s="221">
        <f>O242*H242</f>
        <v>0</v>
      </c>
      <c r="Q242" s="221">
        <v>0.00031</v>
      </c>
      <c r="R242" s="221">
        <f>Q242*H242</f>
        <v>0.00031</v>
      </c>
      <c r="S242" s="221">
        <v>0</v>
      </c>
      <c r="T242" s="22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3" t="s">
        <v>201</v>
      </c>
      <c r="AT242" s="223" t="s">
        <v>134</v>
      </c>
      <c r="AU242" s="223" t="s">
        <v>80</v>
      </c>
      <c r="AY242" s="16" t="s">
        <v>131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6" t="s">
        <v>78</v>
      </c>
      <c r="BK242" s="224">
        <f>ROUND(I242*H242,2)</f>
        <v>0</v>
      </c>
      <c r="BL242" s="16" t="s">
        <v>201</v>
      </c>
      <c r="BM242" s="223" t="s">
        <v>492</v>
      </c>
    </row>
    <row r="243" s="2" customFormat="1" ht="24.15" customHeight="1">
      <c r="A243" s="37"/>
      <c r="B243" s="38"/>
      <c r="C243" s="211" t="s">
        <v>493</v>
      </c>
      <c r="D243" s="211" t="s">
        <v>134</v>
      </c>
      <c r="E243" s="212" t="s">
        <v>494</v>
      </c>
      <c r="F243" s="213" t="s">
        <v>495</v>
      </c>
      <c r="G243" s="214" t="s">
        <v>144</v>
      </c>
      <c r="H243" s="215">
        <v>0.22600000000000001</v>
      </c>
      <c r="I243" s="216"/>
      <c r="J243" s="217">
        <f>ROUND(I243*H243,2)</f>
        <v>0</v>
      </c>
      <c r="K243" s="218"/>
      <c r="L243" s="43"/>
      <c r="M243" s="219" t="s">
        <v>1</v>
      </c>
      <c r="N243" s="220" t="s">
        <v>38</v>
      </c>
      <c r="O243" s="90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3" t="s">
        <v>201</v>
      </c>
      <c r="AT243" s="223" t="s">
        <v>134</v>
      </c>
      <c r="AU243" s="223" t="s">
        <v>80</v>
      </c>
      <c r="AY243" s="16" t="s">
        <v>131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6" t="s">
        <v>78</v>
      </c>
      <c r="BK243" s="224">
        <f>ROUND(I243*H243,2)</f>
        <v>0</v>
      </c>
      <c r="BL243" s="16" t="s">
        <v>201</v>
      </c>
      <c r="BM243" s="223" t="s">
        <v>496</v>
      </c>
    </row>
    <row r="244" s="12" customFormat="1" ht="22.8" customHeight="1">
      <c r="A244" s="12"/>
      <c r="B244" s="195"/>
      <c r="C244" s="196"/>
      <c r="D244" s="197" t="s">
        <v>72</v>
      </c>
      <c r="E244" s="209" t="s">
        <v>497</v>
      </c>
      <c r="F244" s="209" t="s">
        <v>498</v>
      </c>
      <c r="G244" s="196"/>
      <c r="H244" s="196"/>
      <c r="I244" s="199"/>
      <c r="J244" s="210">
        <f>BK244</f>
        <v>0</v>
      </c>
      <c r="K244" s="196"/>
      <c r="L244" s="201"/>
      <c r="M244" s="202"/>
      <c r="N244" s="203"/>
      <c r="O244" s="203"/>
      <c r="P244" s="204">
        <f>SUM(P245:P247)</f>
        <v>0</v>
      </c>
      <c r="Q244" s="203"/>
      <c r="R244" s="204">
        <f>SUM(R245:R247)</f>
        <v>0.0037199999999999998</v>
      </c>
      <c r="S244" s="203"/>
      <c r="T244" s="205">
        <f>SUM(T245:T247)</f>
        <v>0.0042399999999999998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6" t="s">
        <v>80</v>
      </c>
      <c r="AT244" s="207" t="s">
        <v>72</v>
      </c>
      <c r="AU244" s="207" t="s">
        <v>78</v>
      </c>
      <c r="AY244" s="206" t="s">
        <v>131</v>
      </c>
      <c r="BK244" s="208">
        <f>SUM(BK245:BK247)</f>
        <v>0</v>
      </c>
    </row>
    <row r="245" s="2" customFormat="1" ht="24.15" customHeight="1">
      <c r="A245" s="37"/>
      <c r="B245" s="38"/>
      <c r="C245" s="211" t="s">
        <v>499</v>
      </c>
      <c r="D245" s="211" t="s">
        <v>134</v>
      </c>
      <c r="E245" s="212" t="s">
        <v>500</v>
      </c>
      <c r="F245" s="213" t="s">
        <v>501</v>
      </c>
      <c r="G245" s="214" t="s">
        <v>224</v>
      </c>
      <c r="H245" s="215">
        <v>8</v>
      </c>
      <c r="I245" s="216"/>
      <c r="J245" s="217">
        <f>ROUND(I245*H245,2)</f>
        <v>0</v>
      </c>
      <c r="K245" s="218"/>
      <c r="L245" s="43"/>
      <c r="M245" s="219" t="s">
        <v>1</v>
      </c>
      <c r="N245" s="220" t="s">
        <v>38</v>
      </c>
      <c r="O245" s="90"/>
      <c r="P245" s="221">
        <f>O245*H245</f>
        <v>0</v>
      </c>
      <c r="Q245" s="221">
        <v>0.00044999999999999999</v>
      </c>
      <c r="R245" s="221">
        <f>Q245*H245</f>
        <v>0.0035999999999999999</v>
      </c>
      <c r="S245" s="221">
        <v>0</v>
      </c>
      <c r="T245" s="22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3" t="s">
        <v>201</v>
      </c>
      <c r="AT245" s="223" t="s">
        <v>134</v>
      </c>
      <c r="AU245" s="223" t="s">
        <v>80</v>
      </c>
      <c r="AY245" s="16" t="s">
        <v>131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6" t="s">
        <v>78</v>
      </c>
      <c r="BK245" s="224">
        <f>ROUND(I245*H245,2)</f>
        <v>0</v>
      </c>
      <c r="BL245" s="16" t="s">
        <v>201</v>
      </c>
      <c r="BM245" s="223" t="s">
        <v>502</v>
      </c>
    </row>
    <row r="246" s="2" customFormat="1" ht="16.5" customHeight="1">
      <c r="A246" s="37"/>
      <c r="B246" s="38"/>
      <c r="C246" s="211" t="s">
        <v>503</v>
      </c>
      <c r="D246" s="211" t="s">
        <v>134</v>
      </c>
      <c r="E246" s="212" t="s">
        <v>504</v>
      </c>
      <c r="F246" s="213" t="s">
        <v>505</v>
      </c>
      <c r="G246" s="214" t="s">
        <v>224</v>
      </c>
      <c r="H246" s="215">
        <v>4</v>
      </c>
      <c r="I246" s="216"/>
      <c r="J246" s="217">
        <f>ROUND(I246*H246,2)</f>
        <v>0</v>
      </c>
      <c r="K246" s="218"/>
      <c r="L246" s="43"/>
      <c r="M246" s="219" t="s">
        <v>1</v>
      </c>
      <c r="N246" s="220" t="s">
        <v>38</v>
      </c>
      <c r="O246" s="90"/>
      <c r="P246" s="221">
        <f>O246*H246</f>
        <v>0</v>
      </c>
      <c r="Q246" s="221">
        <v>3.0000000000000001E-05</v>
      </c>
      <c r="R246" s="221">
        <f>Q246*H246</f>
        <v>0.00012</v>
      </c>
      <c r="S246" s="221">
        <v>0.00106</v>
      </c>
      <c r="T246" s="222">
        <f>S246*H246</f>
        <v>0.0042399999999999998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3" t="s">
        <v>201</v>
      </c>
      <c r="AT246" s="223" t="s">
        <v>134</v>
      </c>
      <c r="AU246" s="223" t="s">
        <v>80</v>
      </c>
      <c r="AY246" s="16" t="s">
        <v>131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6" t="s">
        <v>78</v>
      </c>
      <c r="BK246" s="224">
        <f>ROUND(I246*H246,2)</f>
        <v>0</v>
      </c>
      <c r="BL246" s="16" t="s">
        <v>201</v>
      </c>
      <c r="BM246" s="223" t="s">
        <v>506</v>
      </c>
    </row>
    <row r="247" s="2" customFormat="1" ht="16.5" customHeight="1">
      <c r="A247" s="37"/>
      <c r="B247" s="38"/>
      <c r="C247" s="211" t="s">
        <v>507</v>
      </c>
      <c r="D247" s="211" t="s">
        <v>134</v>
      </c>
      <c r="E247" s="212" t="s">
        <v>508</v>
      </c>
      <c r="F247" s="213" t="s">
        <v>509</v>
      </c>
      <c r="G247" s="214" t="s">
        <v>224</v>
      </c>
      <c r="H247" s="215">
        <v>8</v>
      </c>
      <c r="I247" s="216"/>
      <c r="J247" s="217">
        <f>ROUND(I247*H247,2)</f>
        <v>0</v>
      </c>
      <c r="K247" s="218"/>
      <c r="L247" s="43"/>
      <c r="M247" s="219" t="s">
        <v>1</v>
      </c>
      <c r="N247" s="220" t="s">
        <v>38</v>
      </c>
      <c r="O247" s="90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3" t="s">
        <v>201</v>
      </c>
      <c r="AT247" s="223" t="s">
        <v>134</v>
      </c>
      <c r="AU247" s="223" t="s">
        <v>80</v>
      </c>
      <c r="AY247" s="16" t="s">
        <v>131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6" t="s">
        <v>78</v>
      </c>
      <c r="BK247" s="224">
        <f>ROUND(I247*H247,2)</f>
        <v>0</v>
      </c>
      <c r="BL247" s="16" t="s">
        <v>201</v>
      </c>
      <c r="BM247" s="223" t="s">
        <v>510</v>
      </c>
    </row>
    <row r="248" s="12" customFormat="1" ht="22.8" customHeight="1">
      <c r="A248" s="12"/>
      <c r="B248" s="195"/>
      <c r="C248" s="196"/>
      <c r="D248" s="197" t="s">
        <v>72</v>
      </c>
      <c r="E248" s="209" t="s">
        <v>511</v>
      </c>
      <c r="F248" s="209" t="s">
        <v>512</v>
      </c>
      <c r="G248" s="196"/>
      <c r="H248" s="196"/>
      <c r="I248" s="199"/>
      <c r="J248" s="210">
        <f>BK248</f>
        <v>0</v>
      </c>
      <c r="K248" s="196"/>
      <c r="L248" s="201"/>
      <c r="M248" s="202"/>
      <c r="N248" s="203"/>
      <c r="O248" s="203"/>
      <c r="P248" s="204">
        <f>P249</f>
        <v>0</v>
      </c>
      <c r="Q248" s="203"/>
      <c r="R248" s="204">
        <f>R249</f>
        <v>0.00025000000000000001</v>
      </c>
      <c r="S248" s="203"/>
      <c r="T248" s="205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6" t="s">
        <v>80</v>
      </c>
      <c r="AT248" s="207" t="s">
        <v>72</v>
      </c>
      <c r="AU248" s="207" t="s">
        <v>78</v>
      </c>
      <c r="AY248" s="206" t="s">
        <v>131</v>
      </c>
      <c r="BK248" s="208">
        <f>BK249</f>
        <v>0</v>
      </c>
    </row>
    <row r="249" s="2" customFormat="1" ht="21.75" customHeight="1">
      <c r="A249" s="37"/>
      <c r="B249" s="38"/>
      <c r="C249" s="211" t="s">
        <v>513</v>
      </c>
      <c r="D249" s="211" t="s">
        <v>134</v>
      </c>
      <c r="E249" s="212" t="s">
        <v>514</v>
      </c>
      <c r="F249" s="213" t="s">
        <v>515</v>
      </c>
      <c r="G249" s="214" t="s">
        <v>191</v>
      </c>
      <c r="H249" s="215">
        <v>1</v>
      </c>
      <c r="I249" s="216"/>
      <c r="J249" s="217">
        <f>ROUND(I249*H249,2)</f>
        <v>0</v>
      </c>
      <c r="K249" s="218"/>
      <c r="L249" s="43"/>
      <c r="M249" s="219" t="s">
        <v>1</v>
      </c>
      <c r="N249" s="220" t="s">
        <v>38</v>
      </c>
      <c r="O249" s="90"/>
      <c r="P249" s="221">
        <f>O249*H249</f>
        <v>0</v>
      </c>
      <c r="Q249" s="221">
        <v>0.00025000000000000001</v>
      </c>
      <c r="R249" s="221">
        <f>Q249*H249</f>
        <v>0.00025000000000000001</v>
      </c>
      <c r="S249" s="221">
        <v>0</v>
      </c>
      <c r="T249" s="22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3" t="s">
        <v>201</v>
      </c>
      <c r="AT249" s="223" t="s">
        <v>134</v>
      </c>
      <c r="AU249" s="223" t="s">
        <v>80</v>
      </c>
      <c r="AY249" s="16" t="s">
        <v>131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6" t="s">
        <v>78</v>
      </c>
      <c r="BK249" s="224">
        <f>ROUND(I249*H249,2)</f>
        <v>0</v>
      </c>
      <c r="BL249" s="16" t="s">
        <v>201</v>
      </c>
      <c r="BM249" s="223" t="s">
        <v>516</v>
      </c>
    </row>
    <row r="250" s="12" customFormat="1" ht="22.8" customHeight="1">
      <c r="A250" s="12"/>
      <c r="B250" s="195"/>
      <c r="C250" s="196"/>
      <c r="D250" s="197" t="s">
        <v>72</v>
      </c>
      <c r="E250" s="209" t="s">
        <v>517</v>
      </c>
      <c r="F250" s="209" t="s">
        <v>518</v>
      </c>
      <c r="G250" s="196"/>
      <c r="H250" s="196"/>
      <c r="I250" s="199"/>
      <c r="J250" s="210">
        <f>BK250</f>
        <v>0</v>
      </c>
      <c r="K250" s="196"/>
      <c r="L250" s="201"/>
      <c r="M250" s="202"/>
      <c r="N250" s="203"/>
      <c r="O250" s="203"/>
      <c r="P250" s="204">
        <f>SUM(P251:P262)</f>
        <v>0</v>
      </c>
      <c r="Q250" s="203"/>
      <c r="R250" s="204">
        <f>SUM(R251:R262)</f>
        <v>0.14250000000000002</v>
      </c>
      <c r="S250" s="203"/>
      <c r="T250" s="205">
        <f>SUM(T251:T262)</f>
        <v>0.047600000000000003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6" t="s">
        <v>80</v>
      </c>
      <c r="AT250" s="207" t="s">
        <v>72</v>
      </c>
      <c r="AU250" s="207" t="s">
        <v>78</v>
      </c>
      <c r="AY250" s="206" t="s">
        <v>131</v>
      </c>
      <c r="BK250" s="208">
        <f>SUM(BK251:BK262)</f>
        <v>0</v>
      </c>
    </row>
    <row r="251" s="2" customFormat="1" ht="16.5" customHeight="1">
      <c r="A251" s="37"/>
      <c r="B251" s="38"/>
      <c r="C251" s="211" t="s">
        <v>519</v>
      </c>
      <c r="D251" s="211" t="s">
        <v>134</v>
      </c>
      <c r="E251" s="212" t="s">
        <v>520</v>
      </c>
      <c r="F251" s="213" t="s">
        <v>521</v>
      </c>
      <c r="G251" s="214" t="s">
        <v>191</v>
      </c>
      <c r="H251" s="215">
        <v>14</v>
      </c>
      <c r="I251" s="216"/>
      <c r="J251" s="217">
        <f>ROUND(I251*H251,2)</f>
        <v>0</v>
      </c>
      <c r="K251" s="218"/>
      <c r="L251" s="43"/>
      <c r="M251" s="219" t="s">
        <v>1</v>
      </c>
      <c r="N251" s="220" t="s">
        <v>38</v>
      </c>
      <c r="O251" s="90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3" t="s">
        <v>201</v>
      </c>
      <c r="AT251" s="223" t="s">
        <v>134</v>
      </c>
      <c r="AU251" s="223" t="s">
        <v>80</v>
      </c>
      <c r="AY251" s="16" t="s">
        <v>131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6" t="s">
        <v>78</v>
      </c>
      <c r="BK251" s="224">
        <f>ROUND(I251*H251,2)</f>
        <v>0</v>
      </c>
      <c r="BL251" s="16" t="s">
        <v>201</v>
      </c>
      <c r="BM251" s="223" t="s">
        <v>522</v>
      </c>
    </row>
    <row r="252" s="2" customFormat="1" ht="16.5" customHeight="1">
      <c r="A252" s="37"/>
      <c r="B252" s="38"/>
      <c r="C252" s="211" t="s">
        <v>523</v>
      </c>
      <c r="D252" s="211" t="s">
        <v>134</v>
      </c>
      <c r="E252" s="212" t="s">
        <v>524</v>
      </c>
      <c r="F252" s="213" t="s">
        <v>525</v>
      </c>
      <c r="G252" s="214" t="s">
        <v>191</v>
      </c>
      <c r="H252" s="215">
        <v>14</v>
      </c>
      <c r="I252" s="216"/>
      <c r="J252" s="217">
        <f>ROUND(I252*H252,2)</f>
        <v>0</v>
      </c>
      <c r="K252" s="218"/>
      <c r="L252" s="43"/>
      <c r="M252" s="219" t="s">
        <v>1</v>
      </c>
      <c r="N252" s="220" t="s">
        <v>38</v>
      </c>
      <c r="O252" s="90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3" t="s">
        <v>201</v>
      </c>
      <c r="AT252" s="223" t="s">
        <v>134</v>
      </c>
      <c r="AU252" s="223" t="s">
        <v>80</v>
      </c>
      <c r="AY252" s="16" t="s">
        <v>131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6" t="s">
        <v>78</v>
      </c>
      <c r="BK252" s="224">
        <f>ROUND(I252*H252,2)</f>
        <v>0</v>
      </c>
      <c r="BL252" s="16" t="s">
        <v>201</v>
      </c>
      <c r="BM252" s="223" t="s">
        <v>526</v>
      </c>
    </row>
    <row r="253" s="2" customFormat="1" ht="16.5" customHeight="1">
      <c r="A253" s="37"/>
      <c r="B253" s="38"/>
      <c r="C253" s="211" t="s">
        <v>527</v>
      </c>
      <c r="D253" s="211" t="s">
        <v>134</v>
      </c>
      <c r="E253" s="212" t="s">
        <v>528</v>
      </c>
      <c r="F253" s="213" t="s">
        <v>529</v>
      </c>
      <c r="G253" s="214" t="s">
        <v>530</v>
      </c>
      <c r="H253" s="215">
        <v>1</v>
      </c>
      <c r="I253" s="216"/>
      <c r="J253" s="217">
        <f>ROUND(I253*H253,2)</f>
        <v>0</v>
      </c>
      <c r="K253" s="218"/>
      <c r="L253" s="43"/>
      <c r="M253" s="219" t="s">
        <v>1</v>
      </c>
      <c r="N253" s="220" t="s">
        <v>38</v>
      </c>
      <c r="O253" s="90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3" t="s">
        <v>201</v>
      </c>
      <c r="AT253" s="223" t="s">
        <v>134</v>
      </c>
      <c r="AU253" s="223" t="s">
        <v>80</v>
      </c>
      <c r="AY253" s="16" t="s">
        <v>131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6" t="s">
        <v>78</v>
      </c>
      <c r="BK253" s="224">
        <f>ROUND(I253*H253,2)</f>
        <v>0</v>
      </c>
      <c r="BL253" s="16" t="s">
        <v>201</v>
      </c>
      <c r="BM253" s="223" t="s">
        <v>531</v>
      </c>
    </row>
    <row r="254" s="2" customFormat="1" ht="16.5" customHeight="1">
      <c r="A254" s="37"/>
      <c r="B254" s="38"/>
      <c r="C254" s="211" t="s">
        <v>532</v>
      </c>
      <c r="D254" s="211" t="s">
        <v>134</v>
      </c>
      <c r="E254" s="212" t="s">
        <v>533</v>
      </c>
      <c r="F254" s="213" t="s">
        <v>534</v>
      </c>
      <c r="G254" s="214" t="s">
        <v>159</v>
      </c>
      <c r="H254" s="215">
        <v>1</v>
      </c>
      <c r="I254" s="216"/>
      <c r="J254" s="217">
        <f>ROUND(I254*H254,2)</f>
        <v>0</v>
      </c>
      <c r="K254" s="218"/>
      <c r="L254" s="43"/>
      <c r="M254" s="219" t="s">
        <v>1</v>
      </c>
      <c r="N254" s="220" t="s">
        <v>38</v>
      </c>
      <c r="O254" s="90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3" t="s">
        <v>201</v>
      </c>
      <c r="AT254" s="223" t="s">
        <v>134</v>
      </c>
      <c r="AU254" s="223" t="s">
        <v>80</v>
      </c>
      <c r="AY254" s="16" t="s">
        <v>131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6" t="s">
        <v>78</v>
      </c>
      <c r="BK254" s="224">
        <f>ROUND(I254*H254,2)</f>
        <v>0</v>
      </c>
      <c r="BL254" s="16" t="s">
        <v>201</v>
      </c>
      <c r="BM254" s="223" t="s">
        <v>535</v>
      </c>
    </row>
    <row r="255" s="2" customFormat="1" ht="16.5" customHeight="1">
      <c r="A255" s="37"/>
      <c r="B255" s="38"/>
      <c r="C255" s="211" t="s">
        <v>536</v>
      </c>
      <c r="D255" s="211" t="s">
        <v>134</v>
      </c>
      <c r="E255" s="212" t="s">
        <v>537</v>
      </c>
      <c r="F255" s="213" t="s">
        <v>538</v>
      </c>
      <c r="G255" s="214" t="s">
        <v>530</v>
      </c>
      <c r="H255" s="215">
        <v>1</v>
      </c>
      <c r="I255" s="216"/>
      <c r="J255" s="217">
        <f>ROUND(I255*H255,2)</f>
        <v>0</v>
      </c>
      <c r="K255" s="218"/>
      <c r="L255" s="43"/>
      <c r="M255" s="219" t="s">
        <v>1</v>
      </c>
      <c r="N255" s="220" t="s">
        <v>38</v>
      </c>
      <c r="O255" s="90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3" t="s">
        <v>201</v>
      </c>
      <c r="AT255" s="223" t="s">
        <v>134</v>
      </c>
      <c r="AU255" s="223" t="s">
        <v>80</v>
      </c>
      <c r="AY255" s="16" t="s">
        <v>131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6" t="s">
        <v>78</v>
      </c>
      <c r="BK255" s="224">
        <f>ROUND(I255*H255,2)</f>
        <v>0</v>
      </c>
      <c r="BL255" s="16" t="s">
        <v>201</v>
      </c>
      <c r="BM255" s="223" t="s">
        <v>539</v>
      </c>
    </row>
    <row r="256" s="2" customFormat="1" ht="16.5" customHeight="1">
      <c r="A256" s="37"/>
      <c r="B256" s="38"/>
      <c r="C256" s="211" t="s">
        <v>540</v>
      </c>
      <c r="D256" s="211" t="s">
        <v>134</v>
      </c>
      <c r="E256" s="212" t="s">
        <v>541</v>
      </c>
      <c r="F256" s="213" t="s">
        <v>542</v>
      </c>
      <c r="G256" s="214" t="s">
        <v>191</v>
      </c>
      <c r="H256" s="215">
        <v>7</v>
      </c>
      <c r="I256" s="216"/>
      <c r="J256" s="217">
        <f>ROUND(I256*H256,2)</f>
        <v>0</v>
      </c>
      <c r="K256" s="218"/>
      <c r="L256" s="43"/>
      <c r="M256" s="219" t="s">
        <v>1</v>
      </c>
      <c r="N256" s="220" t="s">
        <v>38</v>
      </c>
      <c r="O256" s="90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3" t="s">
        <v>201</v>
      </c>
      <c r="AT256" s="223" t="s">
        <v>134</v>
      </c>
      <c r="AU256" s="223" t="s">
        <v>80</v>
      </c>
      <c r="AY256" s="16" t="s">
        <v>131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6" t="s">
        <v>78</v>
      </c>
      <c r="BK256" s="224">
        <f>ROUND(I256*H256,2)</f>
        <v>0</v>
      </c>
      <c r="BL256" s="16" t="s">
        <v>201</v>
      </c>
      <c r="BM256" s="223" t="s">
        <v>543</v>
      </c>
    </row>
    <row r="257" s="2" customFormat="1" ht="16.5" customHeight="1">
      <c r="A257" s="37"/>
      <c r="B257" s="38"/>
      <c r="C257" s="211" t="s">
        <v>544</v>
      </c>
      <c r="D257" s="211" t="s">
        <v>134</v>
      </c>
      <c r="E257" s="212" t="s">
        <v>545</v>
      </c>
      <c r="F257" s="213" t="s">
        <v>546</v>
      </c>
      <c r="G257" s="214" t="s">
        <v>530</v>
      </c>
      <c r="H257" s="215">
        <v>1</v>
      </c>
      <c r="I257" s="216"/>
      <c r="J257" s="217">
        <f>ROUND(I257*H257,2)</f>
        <v>0</v>
      </c>
      <c r="K257" s="218"/>
      <c r="L257" s="43"/>
      <c r="M257" s="219" t="s">
        <v>1</v>
      </c>
      <c r="N257" s="220" t="s">
        <v>38</v>
      </c>
      <c r="O257" s="90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3" t="s">
        <v>201</v>
      </c>
      <c r="AT257" s="223" t="s">
        <v>134</v>
      </c>
      <c r="AU257" s="223" t="s">
        <v>80</v>
      </c>
      <c r="AY257" s="16" t="s">
        <v>131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6" t="s">
        <v>78</v>
      </c>
      <c r="BK257" s="224">
        <f>ROUND(I257*H257,2)</f>
        <v>0</v>
      </c>
      <c r="BL257" s="16" t="s">
        <v>201</v>
      </c>
      <c r="BM257" s="223" t="s">
        <v>547</v>
      </c>
    </row>
    <row r="258" s="2" customFormat="1" ht="16.5" customHeight="1">
      <c r="A258" s="37"/>
      <c r="B258" s="38"/>
      <c r="C258" s="211" t="s">
        <v>548</v>
      </c>
      <c r="D258" s="211" t="s">
        <v>134</v>
      </c>
      <c r="E258" s="212" t="s">
        <v>549</v>
      </c>
      <c r="F258" s="213" t="s">
        <v>550</v>
      </c>
      <c r="G258" s="214" t="s">
        <v>191</v>
      </c>
      <c r="H258" s="215">
        <v>2</v>
      </c>
      <c r="I258" s="216"/>
      <c r="J258" s="217">
        <f>ROUND(I258*H258,2)</f>
        <v>0</v>
      </c>
      <c r="K258" s="218"/>
      <c r="L258" s="43"/>
      <c r="M258" s="219" t="s">
        <v>1</v>
      </c>
      <c r="N258" s="220" t="s">
        <v>38</v>
      </c>
      <c r="O258" s="90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3" t="s">
        <v>201</v>
      </c>
      <c r="AT258" s="223" t="s">
        <v>134</v>
      </c>
      <c r="AU258" s="223" t="s">
        <v>80</v>
      </c>
      <c r="AY258" s="16" t="s">
        <v>131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6" t="s">
        <v>78</v>
      </c>
      <c r="BK258" s="224">
        <f>ROUND(I258*H258,2)</f>
        <v>0</v>
      </c>
      <c r="BL258" s="16" t="s">
        <v>201</v>
      </c>
      <c r="BM258" s="223" t="s">
        <v>551</v>
      </c>
    </row>
    <row r="259" s="2" customFormat="1" ht="16.5" customHeight="1">
      <c r="A259" s="37"/>
      <c r="B259" s="38"/>
      <c r="C259" s="211" t="s">
        <v>552</v>
      </c>
      <c r="D259" s="211" t="s">
        <v>134</v>
      </c>
      <c r="E259" s="212" t="s">
        <v>553</v>
      </c>
      <c r="F259" s="213" t="s">
        <v>554</v>
      </c>
      <c r="G259" s="214" t="s">
        <v>191</v>
      </c>
      <c r="H259" s="215">
        <v>2</v>
      </c>
      <c r="I259" s="216"/>
      <c r="J259" s="217">
        <f>ROUND(I259*H259,2)</f>
        <v>0</v>
      </c>
      <c r="K259" s="218"/>
      <c r="L259" s="43"/>
      <c r="M259" s="219" t="s">
        <v>1</v>
      </c>
      <c r="N259" s="220" t="s">
        <v>38</v>
      </c>
      <c r="O259" s="90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3" t="s">
        <v>201</v>
      </c>
      <c r="AT259" s="223" t="s">
        <v>134</v>
      </c>
      <c r="AU259" s="223" t="s">
        <v>80</v>
      </c>
      <c r="AY259" s="16" t="s">
        <v>131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6" t="s">
        <v>78</v>
      </c>
      <c r="BK259" s="224">
        <f>ROUND(I259*H259,2)</f>
        <v>0</v>
      </c>
      <c r="BL259" s="16" t="s">
        <v>201</v>
      </c>
      <c r="BM259" s="223" t="s">
        <v>555</v>
      </c>
    </row>
    <row r="260" s="2" customFormat="1" ht="16.5" customHeight="1">
      <c r="A260" s="37"/>
      <c r="B260" s="38"/>
      <c r="C260" s="211" t="s">
        <v>556</v>
      </c>
      <c r="D260" s="211" t="s">
        <v>134</v>
      </c>
      <c r="E260" s="212" t="s">
        <v>557</v>
      </c>
      <c r="F260" s="213" t="s">
        <v>558</v>
      </c>
      <c r="G260" s="214" t="s">
        <v>153</v>
      </c>
      <c r="H260" s="215">
        <v>2</v>
      </c>
      <c r="I260" s="216"/>
      <c r="J260" s="217">
        <f>ROUND(I260*H260,2)</f>
        <v>0</v>
      </c>
      <c r="K260" s="218"/>
      <c r="L260" s="43"/>
      <c r="M260" s="219" t="s">
        <v>1</v>
      </c>
      <c r="N260" s="220" t="s">
        <v>38</v>
      </c>
      <c r="O260" s="90"/>
      <c r="P260" s="221">
        <f>O260*H260</f>
        <v>0</v>
      </c>
      <c r="Q260" s="221">
        <v>0</v>
      </c>
      <c r="R260" s="221">
        <f>Q260*H260</f>
        <v>0</v>
      </c>
      <c r="S260" s="221">
        <v>0.023800000000000002</v>
      </c>
      <c r="T260" s="222">
        <f>S260*H260</f>
        <v>0.047600000000000003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3" t="s">
        <v>201</v>
      </c>
      <c r="AT260" s="223" t="s">
        <v>134</v>
      </c>
      <c r="AU260" s="223" t="s">
        <v>80</v>
      </c>
      <c r="AY260" s="16" t="s">
        <v>131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6" t="s">
        <v>78</v>
      </c>
      <c r="BK260" s="224">
        <f>ROUND(I260*H260,2)</f>
        <v>0</v>
      </c>
      <c r="BL260" s="16" t="s">
        <v>201</v>
      </c>
      <c r="BM260" s="223" t="s">
        <v>559</v>
      </c>
    </row>
    <row r="261" s="2" customFormat="1" ht="37.8" customHeight="1">
      <c r="A261" s="37"/>
      <c r="B261" s="38"/>
      <c r="C261" s="211" t="s">
        <v>560</v>
      </c>
      <c r="D261" s="211" t="s">
        <v>134</v>
      </c>
      <c r="E261" s="212" t="s">
        <v>561</v>
      </c>
      <c r="F261" s="213" t="s">
        <v>562</v>
      </c>
      <c r="G261" s="214" t="s">
        <v>191</v>
      </c>
      <c r="H261" s="215">
        <v>4</v>
      </c>
      <c r="I261" s="216"/>
      <c r="J261" s="217">
        <f>ROUND(I261*H261,2)</f>
        <v>0</v>
      </c>
      <c r="K261" s="218"/>
      <c r="L261" s="43"/>
      <c r="M261" s="219" t="s">
        <v>1</v>
      </c>
      <c r="N261" s="220" t="s">
        <v>38</v>
      </c>
      <c r="O261" s="90"/>
      <c r="P261" s="221">
        <f>O261*H261</f>
        <v>0</v>
      </c>
      <c r="Q261" s="221">
        <v>0.018599999999999998</v>
      </c>
      <c r="R261" s="221">
        <f>Q261*H261</f>
        <v>0.074399999999999994</v>
      </c>
      <c r="S261" s="221">
        <v>0</v>
      </c>
      <c r="T261" s="22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3" t="s">
        <v>201</v>
      </c>
      <c r="AT261" s="223" t="s">
        <v>134</v>
      </c>
      <c r="AU261" s="223" t="s">
        <v>80</v>
      </c>
      <c r="AY261" s="16" t="s">
        <v>131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6" t="s">
        <v>78</v>
      </c>
      <c r="BK261" s="224">
        <f>ROUND(I261*H261,2)</f>
        <v>0</v>
      </c>
      <c r="BL261" s="16" t="s">
        <v>201</v>
      </c>
      <c r="BM261" s="223" t="s">
        <v>563</v>
      </c>
    </row>
    <row r="262" s="2" customFormat="1" ht="37.8" customHeight="1">
      <c r="A262" s="37"/>
      <c r="B262" s="38"/>
      <c r="C262" s="211" t="s">
        <v>564</v>
      </c>
      <c r="D262" s="211" t="s">
        <v>134</v>
      </c>
      <c r="E262" s="212" t="s">
        <v>565</v>
      </c>
      <c r="F262" s="213" t="s">
        <v>566</v>
      </c>
      <c r="G262" s="214" t="s">
        <v>191</v>
      </c>
      <c r="H262" s="215">
        <v>3</v>
      </c>
      <c r="I262" s="216"/>
      <c r="J262" s="217">
        <f>ROUND(I262*H262,2)</f>
        <v>0</v>
      </c>
      <c r="K262" s="218"/>
      <c r="L262" s="43"/>
      <c r="M262" s="219" t="s">
        <v>1</v>
      </c>
      <c r="N262" s="220" t="s">
        <v>38</v>
      </c>
      <c r="O262" s="90"/>
      <c r="P262" s="221">
        <f>O262*H262</f>
        <v>0</v>
      </c>
      <c r="Q262" s="221">
        <v>0.022700000000000001</v>
      </c>
      <c r="R262" s="221">
        <f>Q262*H262</f>
        <v>0.068100000000000008</v>
      </c>
      <c r="S262" s="221">
        <v>0</v>
      </c>
      <c r="T262" s="22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3" t="s">
        <v>201</v>
      </c>
      <c r="AT262" s="223" t="s">
        <v>134</v>
      </c>
      <c r="AU262" s="223" t="s">
        <v>80</v>
      </c>
      <c r="AY262" s="16" t="s">
        <v>131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6" t="s">
        <v>78</v>
      </c>
      <c r="BK262" s="224">
        <f>ROUND(I262*H262,2)</f>
        <v>0</v>
      </c>
      <c r="BL262" s="16" t="s">
        <v>201</v>
      </c>
      <c r="BM262" s="223" t="s">
        <v>567</v>
      </c>
    </row>
    <row r="263" s="12" customFormat="1" ht="22.8" customHeight="1">
      <c r="A263" s="12"/>
      <c r="B263" s="195"/>
      <c r="C263" s="196"/>
      <c r="D263" s="197" t="s">
        <v>72</v>
      </c>
      <c r="E263" s="209" t="s">
        <v>568</v>
      </c>
      <c r="F263" s="209" t="s">
        <v>569</v>
      </c>
      <c r="G263" s="196"/>
      <c r="H263" s="196"/>
      <c r="I263" s="199"/>
      <c r="J263" s="210">
        <f>BK263</f>
        <v>0</v>
      </c>
      <c r="K263" s="196"/>
      <c r="L263" s="201"/>
      <c r="M263" s="202"/>
      <c r="N263" s="203"/>
      <c r="O263" s="203"/>
      <c r="P263" s="204">
        <f>SUM(P264:P291)</f>
        <v>0</v>
      </c>
      <c r="Q263" s="203"/>
      <c r="R263" s="204">
        <f>SUM(R264:R291)</f>
        <v>0.059770000000000004</v>
      </c>
      <c r="S263" s="203"/>
      <c r="T263" s="205">
        <f>SUM(T264:T291)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6" t="s">
        <v>80</v>
      </c>
      <c r="AT263" s="207" t="s">
        <v>72</v>
      </c>
      <c r="AU263" s="207" t="s">
        <v>78</v>
      </c>
      <c r="AY263" s="206" t="s">
        <v>131</v>
      </c>
      <c r="BK263" s="208">
        <f>SUM(BK264:BK291)</f>
        <v>0</v>
      </c>
    </row>
    <row r="264" s="2" customFormat="1" ht="24.15" customHeight="1">
      <c r="A264" s="37"/>
      <c r="B264" s="38"/>
      <c r="C264" s="211" t="s">
        <v>570</v>
      </c>
      <c r="D264" s="211" t="s">
        <v>134</v>
      </c>
      <c r="E264" s="212" t="s">
        <v>571</v>
      </c>
      <c r="F264" s="213" t="s">
        <v>572</v>
      </c>
      <c r="G264" s="214" t="s">
        <v>224</v>
      </c>
      <c r="H264" s="215">
        <v>20</v>
      </c>
      <c r="I264" s="216"/>
      <c r="J264" s="217">
        <f>ROUND(I264*H264,2)</f>
        <v>0</v>
      </c>
      <c r="K264" s="218"/>
      <c r="L264" s="43"/>
      <c r="M264" s="219" t="s">
        <v>1</v>
      </c>
      <c r="N264" s="220" t="s">
        <v>38</v>
      </c>
      <c r="O264" s="90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3" t="s">
        <v>201</v>
      </c>
      <c r="AT264" s="223" t="s">
        <v>134</v>
      </c>
      <c r="AU264" s="223" t="s">
        <v>80</v>
      </c>
      <c r="AY264" s="16" t="s">
        <v>131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6" t="s">
        <v>78</v>
      </c>
      <c r="BK264" s="224">
        <f>ROUND(I264*H264,2)</f>
        <v>0</v>
      </c>
      <c r="BL264" s="16" t="s">
        <v>201</v>
      </c>
      <c r="BM264" s="223" t="s">
        <v>573</v>
      </c>
    </row>
    <row r="265" s="2" customFormat="1" ht="16.5" customHeight="1">
      <c r="A265" s="37"/>
      <c r="B265" s="38"/>
      <c r="C265" s="237" t="s">
        <v>574</v>
      </c>
      <c r="D265" s="237" t="s">
        <v>146</v>
      </c>
      <c r="E265" s="238" t="s">
        <v>575</v>
      </c>
      <c r="F265" s="239" t="s">
        <v>576</v>
      </c>
      <c r="G265" s="240" t="s">
        <v>224</v>
      </c>
      <c r="H265" s="241">
        <v>21</v>
      </c>
      <c r="I265" s="242"/>
      <c r="J265" s="243">
        <f>ROUND(I265*H265,2)</f>
        <v>0</v>
      </c>
      <c r="K265" s="244"/>
      <c r="L265" s="245"/>
      <c r="M265" s="246" t="s">
        <v>1</v>
      </c>
      <c r="N265" s="247" t="s">
        <v>38</v>
      </c>
      <c r="O265" s="90"/>
      <c r="P265" s="221">
        <f>O265*H265</f>
        <v>0</v>
      </c>
      <c r="Q265" s="221">
        <v>0.00012999999999999999</v>
      </c>
      <c r="R265" s="221">
        <f>Q265*H265</f>
        <v>0.0027299999999999998</v>
      </c>
      <c r="S265" s="221">
        <v>0</v>
      </c>
      <c r="T265" s="22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3" t="s">
        <v>268</v>
      </c>
      <c r="AT265" s="223" t="s">
        <v>146</v>
      </c>
      <c r="AU265" s="223" t="s">
        <v>80</v>
      </c>
      <c r="AY265" s="16" t="s">
        <v>131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6" t="s">
        <v>78</v>
      </c>
      <c r="BK265" s="224">
        <f>ROUND(I265*H265,2)</f>
        <v>0</v>
      </c>
      <c r="BL265" s="16" t="s">
        <v>201</v>
      </c>
      <c r="BM265" s="223" t="s">
        <v>577</v>
      </c>
    </row>
    <row r="266" s="13" customFormat="1">
      <c r="A266" s="13"/>
      <c r="B266" s="225"/>
      <c r="C266" s="226"/>
      <c r="D266" s="227" t="s">
        <v>140</v>
      </c>
      <c r="E266" s="226"/>
      <c r="F266" s="229" t="s">
        <v>578</v>
      </c>
      <c r="G266" s="226"/>
      <c r="H266" s="230">
        <v>21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140</v>
      </c>
      <c r="AU266" s="236" t="s">
        <v>80</v>
      </c>
      <c r="AV266" s="13" t="s">
        <v>80</v>
      </c>
      <c r="AW266" s="13" t="s">
        <v>4</v>
      </c>
      <c r="AX266" s="13" t="s">
        <v>78</v>
      </c>
      <c r="AY266" s="236" t="s">
        <v>131</v>
      </c>
    </row>
    <row r="267" s="2" customFormat="1" ht="24.15" customHeight="1">
      <c r="A267" s="37"/>
      <c r="B267" s="38"/>
      <c r="C267" s="211" t="s">
        <v>579</v>
      </c>
      <c r="D267" s="211" t="s">
        <v>134</v>
      </c>
      <c r="E267" s="212" t="s">
        <v>580</v>
      </c>
      <c r="F267" s="213" t="s">
        <v>581</v>
      </c>
      <c r="G267" s="214" t="s">
        <v>224</v>
      </c>
      <c r="H267" s="215">
        <v>280</v>
      </c>
      <c r="I267" s="216"/>
      <c r="J267" s="217">
        <f>ROUND(I267*H267,2)</f>
        <v>0</v>
      </c>
      <c r="K267" s="218"/>
      <c r="L267" s="43"/>
      <c r="M267" s="219" t="s">
        <v>1</v>
      </c>
      <c r="N267" s="220" t="s">
        <v>38</v>
      </c>
      <c r="O267" s="90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3" t="s">
        <v>201</v>
      </c>
      <c r="AT267" s="223" t="s">
        <v>134</v>
      </c>
      <c r="AU267" s="223" t="s">
        <v>80</v>
      </c>
      <c r="AY267" s="16" t="s">
        <v>131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6" t="s">
        <v>78</v>
      </c>
      <c r="BK267" s="224">
        <f>ROUND(I267*H267,2)</f>
        <v>0</v>
      </c>
      <c r="BL267" s="16" t="s">
        <v>201</v>
      </c>
      <c r="BM267" s="223" t="s">
        <v>582</v>
      </c>
    </row>
    <row r="268" s="13" customFormat="1">
      <c r="A268" s="13"/>
      <c r="B268" s="225"/>
      <c r="C268" s="226"/>
      <c r="D268" s="227" t="s">
        <v>140</v>
      </c>
      <c r="E268" s="228" t="s">
        <v>1</v>
      </c>
      <c r="F268" s="229" t="s">
        <v>583</v>
      </c>
      <c r="G268" s="226"/>
      <c r="H268" s="230">
        <v>280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140</v>
      </c>
      <c r="AU268" s="236" t="s">
        <v>80</v>
      </c>
      <c r="AV268" s="13" t="s">
        <v>80</v>
      </c>
      <c r="AW268" s="13" t="s">
        <v>30</v>
      </c>
      <c r="AX268" s="13" t="s">
        <v>78</v>
      </c>
      <c r="AY268" s="236" t="s">
        <v>131</v>
      </c>
    </row>
    <row r="269" s="2" customFormat="1" ht="24.15" customHeight="1">
      <c r="A269" s="37"/>
      <c r="B269" s="38"/>
      <c r="C269" s="237" t="s">
        <v>584</v>
      </c>
      <c r="D269" s="237" t="s">
        <v>146</v>
      </c>
      <c r="E269" s="238" t="s">
        <v>585</v>
      </c>
      <c r="F269" s="239" t="s">
        <v>586</v>
      </c>
      <c r="G269" s="240" t="s">
        <v>224</v>
      </c>
      <c r="H269" s="241">
        <v>138</v>
      </c>
      <c r="I269" s="242"/>
      <c r="J269" s="243">
        <f>ROUND(I269*H269,2)</f>
        <v>0</v>
      </c>
      <c r="K269" s="244"/>
      <c r="L269" s="245"/>
      <c r="M269" s="246" t="s">
        <v>1</v>
      </c>
      <c r="N269" s="247" t="s">
        <v>38</v>
      </c>
      <c r="O269" s="90"/>
      <c r="P269" s="221">
        <f>O269*H269</f>
        <v>0</v>
      </c>
      <c r="Q269" s="221">
        <v>0.00012</v>
      </c>
      <c r="R269" s="221">
        <f>Q269*H269</f>
        <v>0.016560000000000002</v>
      </c>
      <c r="S269" s="221">
        <v>0</v>
      </c>
      <c r="T269" s="22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3" t="s">
        <v>268</v>
      </c>
      <c r="AT269" s="223" t="s">
        <v>146</v>
      </c>
      <c r="AU269" s="223" t="s">
        <v>80</v>
      </c>
      <c r="AY269" s="16" t="s">
        <v>131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6" t="s">
        <v>78</v>
      </c>
      <c r="BK269" s="224">
        <f>ROUND(I269*H269,2)</f>
        <v>0</v>
      </c>
      <c r="BL269" s="16" t="s">
        <v>201</v>
      </c>
      <c r="BM269" s="223" t="s">
        <v>587</v>
      </c>
    </row>
    <row r="270" s="13" customFormat="1">
      <c r="A270" s="13"/>
      <c r="B270" s="225"/>
      <c r="C270" s="226"/>
      <c r="D270" s="227" t="s">
        <v>140</v>
      </c>
      <c r="E270" s="226"/>
      <c r="F270" s="229" t="s">
        <v>588</v>
      </c>
      <c r="G270" s="226"/>
      <c r="H270" s="230">
        <v>138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140</v>
      </c>
      <c r="AU270" s="236" t="s">
        <v>80</v>
      </c>
      <c r="AV270" s="13" t="s">
        <v>80</v>
      </c>
      <c r="AW270" s="13" t="s">
        <v>4</v>
      </c>
      <c r="AX270" s="13" t="s">
        <v>78</v>
      </c>
      <c r="AY270" s="236" t="s">
        <v>131</v>
      </c>
    </row>
    <row r="271" s="2" customFormat="1" ht="24.15" customHeight="1">
      <c r="A271" s="37"/>
      <c r="B271" s="38"/>
      <c r="C271" s="237" t="s">
        <v>589</v>
      </c>
      <c r="D271" s="237" t="s">
        <v>146</v>
      </c>
      <c r="E271" s="238" t="s">
        <v>590</v>
      </c>
      <c r="F271" s="239" t="s">
        <v>591</v>
      </c>
      <c r="G271" s="240" t="s">
        <v>224</v>
      </c>
      <c r="H271" s="241">
        <v>184</v>
      </c>
      <c r="I271" s="242"/>
      <c r="J271" s="243">
        <f>ROUND(I271*H271,2)</f>
        <v>0</v>
      </c>
      <c r="K271" s="244"/>
      <c r="L271" s="245"/>
      <c r="M271" s="246" t="s">
        <v>1</v>
      </c>
      <c r="N271" s="247" t="s">
        <v>38</v>
      </c>
      <c r="O271" s="90"/>
      <c r="P271" s="221">
        <f>O271*H271</f>
        <v>0</v>
      </c>
      <c r="Q271" s="221">
        <v>0.00017000000000000001</v>
      </c>
      <c r="R271" s="221">
        <f>Q271*H271</f>
        <v>0.031280000000000002</v>
      </c>
      <c r="S271" s="221">
        <v>0</v>
      </c>
      <c r="T271" s="22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3" t="s">
        <v>268</v>
      </c>
      <c r="AT271" s="223" t="s">
        <v>146</v>
      </c>
      <c r="AU271" s="223" t="s">
        <v>80</v>
      </c>
      <c r="AY271" s="16" t="s">
        <v>131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6" t="s">
        <v>78</v>
      </c>
      <c r="BK271" s="224">
        <f>ROUND(I271*H271,2)</f>
        <v>0</v>
      </c>
      <c r="BL271" s="16" t="s">
        <v>201</v>
      </c>
      <c r="BM271" s="223" t="s">
        <v>592</v>
      </c>
    </row>
    <row r="272" s="13" customFormat="1">
      <c r="A272" s="13"/>
      <c r="B272" s="225"/>
      <c r="C272" s="226"/>
      <c r="D272" s="227" t="s">
        <v>140</v>
      </c>
      <c r="E272" s="226"/>
      <c r="F272" s="229" t="s">
        <v>593</v>
      </c>
      <c r="G272" s="226"/>
      <c r="H272" s="230">
        <v>184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140</v>
      </c>
      <c r="AU272" s="236" t="s">
        <v>80</v>
      </c>
      <c r="AV272" s="13" t="s">
        <v>80</v>
      </c>
      <c r="AW272" s="13" t="s">
        <v>4</v>
      </c>
      <c r="AX272" s="13" t="s">
        <v>78</v>
      </c>
      <c r="AY272" s="236" t="s">
        <v>131</v>
      </c>
    </row>
    <row r="273" s="2" customFormat="1" ht="24.15" customHeight="1">
      <c r="A273" s="37"/>
      <c r="B273" s="38"/>
      <c r="C273" s="211" t="s">
        <v>594</v>
      </c>
      <c r="D273" s="211" t="s">
        <v>134</v>
      </c>
      <c r="E273" s="212" t="s">
        <v>595</v>
      </c>
      <c r="F273" s="213" t="s">
        <v>596</v>
      </c>
      <c r="G273" s="214" t="s">
        <v>224</v>
      </c>
      <c r="H273" s="215">
        <v>50</v>
      </c>
      <c r="I273" s="216"/>
      <c r="J273" s="217">
        <f>ROUND(I273*H273,2)</f>
        <v>0</v>
      </c>
      <c r="K273" s="218"/>
      <c r="L273" s="43"/>
      <c r="M273" s="219" t="s">
        <v>1</v>
      </c>
      <c r="N273" s="220" t="s">
        <v>38</v>
      </c>
      <c r="O273" s="90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3" t="s">
        <v>201</v>
      </c>
      <c r="AT273" s="223" t="s">
        <v>134</v>
      </c>
      <c r="AU273" s="223" t="s">
        <v>80</v>
      </c>
      <c r="AY273" s="16" t="s">
        <v>131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6" t="s">
        <v>78</v>
      </c>
      <c r="BK273" s="224">
        <f>ROUND(I273*H273,2)</f>
        <v>0</v>
      </c>
      <c r="BL273" s="16" t="s">
        <v>201</v>
      </c>
      <c r="BM273" s="223" t="s">
        <v>597</v>
      </c>
    </row>
    <row r="274" s="2" customFormat="1" ht="24.15" customHeight="1">
      <c r="A274" s="37"/>
      <c r="B274" s="38"/>
      <c r="C274" s="237" t="s">
        <v>598</v>
      </c>
      <c r="D274" s="237" t="s">
        <v>146</v>
      </c>
      <c r="E274" s="238" t="s">
        <v>599</v>
      </c>
      <c r="F274" s="239" t="s">
        <v>600</v>
      </c>
      <c r="G274" s="240" t="s">
        <v>224</v>
      </c>
      <c r="H274" s="241">
        <v>57.5</v>
      </c>
      <c r="I274" s="242"/>
      <c r="J274" s="243">
        <f>ROUND(I274*H274,2)</f>
        <v>0</v>
      </c>
      <c r="K274" s="244"/>
      <c r="L274" s="245"/>
      <c r="M274" s="246" t="s">
        <v>1</v>
      </c>
      <c r="N274" s="247" t="s">
        <v>38</v>
      </c>
      <c r="O274" s="90"/>
      <c r="P274" s="221">
        <f>O274*H274</f>
        <v>0</v>
      </c>
      <c r="Q274" s="221">
        <v>0.00016000000000000001</v>
      </c>
      <c r="R274" s="221">
        <f>Q274*H274</f>
        <v>0.0092000000000000016</v>
      </c>
      <c r="S274" s="221">
        <v>0</v>
      </c>
      <c r="T274" s="22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3" t="s">
        <v>268</v>
      </c>
      <c r="AT274" s="223" t="s">
        <v>146</v>
      </c>
      <c r="AU274" s="223" t="s">
        <v>80</v>
      </c>
      <c r="AY274" s="16" t="s">
        <v>131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6" t="s">
        <v>78</v>
      </c>
      <c r="BK274" s="224">
        <f>ROUND(I274*H274,2)</f>
        <v>0</v>
      </c>
      <c r="BL274" s="16" t="s">
        <v>201</v>
      </c>
      <c r="BM274" s="223" t="s">
        <v>601</v>
      </c>
    </row>
    <row r="275" s="13" customFormat="1">
      <c r="A275" s="13"/>
      <c r="B275" s="225"/>
      <c r="C275" s="226"/>
      <c r="D275" s="227" t="s">
        <v>140</v>
      </c>
      <c r="E275" s="226"/>
      <c r="F275" s="229" t="s">
        <v>602</v>
      </c>
      <c r="G275" s="226"/>
      <c r="H275" s="230">
        <v>57.5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140</v>
      </c>
      <c r="AU275" s="236" t="s">
        <v>80</v>
      </c>
      <c r="AV275" s="13" t="s">
        <v>80</v>
      </c>
      <c r="AW275" s="13" t="s">
        <v>4</v>
      </c>
      <c r="AX275" s="13" t="s">
        <v>78</v>
      </c>
      <c r="AY275" s="236" t="s">
        <v>131</v>
      </c>
    </row>
    <row r="276" s="2" customFormat="1" ht="16.5" customHeight="1">
      <c r="A276" s="37"/>
      <c r="B276" s="38"/>
      <c r="C276" s="211" t="s">
        <v>603</v>
      </c>
      <c r="D276" s="211" t="s">
        <v>134</v>
      </c>
      <c r="E276" s="212" t="s">
        <v>604</v>
      </c>
      <c r="F276" s="213" t="s">
        <v>605</v>
      </c>
      <c r="G276" s="214" t="s">
        <v>224</v>
      </c>
      <c r="H276" s="215">
        <v>280</v>
      </c>
      <c r="I276" s="216"/>
      <c r="J276" s="217">
        <f>ROUND(I276*H276,2)</f>
        <v>0</v>
      </c>
      <c r="K276" s="218"/>
      <c r="L276" s="43"/>
      <c r="M276" s="219" t="s">
        <v>1</v>
      </c>
      <c r="N276" s="220" t="s">
        <v>38</v>
      </c>
      <c r="O276" s="90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3" t="s">
        <v>201</v>
      </c>
      <c r="AT276" s="223" t="s">
        <v>134</v>
      </c>
      <c r="AU276" s="223" t="s">
        <v>80</v>
      </c>
      <c r="AY276" s="16" t="s">
        <v>131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6" t="s">
        <v>78</v>
      </c>
      <c r="BK276" s="224">
        <f>ROUND(I276*H276,2)</f>
        <v>0</v>
      </c>
      <c r="BL276" s="16" t="s">
        <v>201</v>
      </c>
      <c r="BM276" s="223" t="s">
        <v>606</v>
      </c>
    </row>
    <row r="277" s="2" customFormat="1" ht="16.5" customHeight="1">
      <c r="A277" s="37"/>
      <c r="B277" s="38"/>
      <c r="C277" s="211" t="s">
        <v>607</v>
      </c>
      <c r="D277" s="211" t="s">
        <v>134</v>
      </c>
      <c r="E277" s="212" t="s">
        <v>608</v>
      </c>
      <c r="F277" s="213" t="s">
        <v>609</v>
      </c>
      <c r="G277" s="214" t="s">
        <v>191</v>
      </c>
      <c r="H277" s="215">
        <v>10</v>
      </c>
      <c r="I277" s="216"/>
      <c r="J277" s="217">
        <f>ROUND(I277*H277,2)</f>
        <v>0</v>
      </c>
      <c r="K277" s="218"/>
      <c r="L277" s="43"/>
      <c r="M277" s="219" t="s">
        <v>1</v>
      </c>
      <c r="N277" s="220" t="s">
        <v>38</v>
      </c>
      <c r="O277" s="90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3" t="s">
        <v>201</v>
      </c>
      <c r="AT277" s="223" t="s">
        <v>134</v>
      </c>
      <c r="AU277" s="223" t="s">
        <v>80</v>
      </c>
      <c r="AY277" s="16" t="s">
        <v>131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6" t="s">
        <v>78</v>
      </c>
      <c r="BK277" s="224">
        <f>ROUND(I277*H277,2)</f>
        <v>0</v>
      </c>
      <c r="BL277" s="16" t="s">
        <v>201</v>
      </c>
      <c r="BM277" s="223" t="s">
        <v>610</v>
      </c>
    </row>
    <row r="278" s="2" customFormat="1" ht="16.5" customHeight="1">
      <c r="A278" s="37"/>
      <c r="B278" s="38"/>
      <c r="C278" s="211" t="s">
        <v>611</v>
      </c>
      <c r="D278" s="211" t="s">
        <v>134</v>
      </c>
      <c r="E278" s="212" t="s">
        <v>612</v>
      </c>
      <c r="F278" s="213" t="s">
        <v>613</v>
      </c>
      <c r="G278" s="214" t="s">
        <v>191</v>
      </c>
      <c r="H278" s="215">
        <v>10</v>
      </c>
      <c r="I278" s="216"/>
      <c r="J278" s="217">
        <f>ROUND(I278*H278,2)</f>
        <v>0</v>
      </c>
      <c r="K278" s="218"/>
      <c r="L278" s="43"/>
      <c r="M278" s="219" t="s">
        <v>1</v>
      </c>
      <c r="N278" s="220" t="s">
        <v>38</v>
      </c>
      <c r="O278" s="90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3" t="s">
        <v>201</v>
      </c>
      <c r="AT278" s="223" t="s">
        <v>134</v>
      </c>
      <c r="AU278" s="223" t="s">
        <v>80</v>
      </c>
      <c r="AY278" s="16" t="s">
        <v>131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6" t="s">
        <v>78</v>
      </c>
      <c r="BK278" s="224">
        <f>ROUND(I278*H278,2)</f>
        <v>0</v>
      </c>
      <c r="BL278" s="16" t="s">
        <v>201</v>
      </c>
      <c r="BM278" s="223" t="s">
        <v>614</v>
      </c>
    </row>
    <row r="279" s="2" customFormat="1" ht="16.5" customHeight="1">
      <c r="A279" s="37"/>
      <c r="B279" s="38"/>
      <c r="C279" s="211" t="s">
        <v>615</v>
      </c>
      <c r="D279" s="211" t="s">
        <v>134</v>
      </c>
      <c r="E279" s="212" t="s">
        <v>616</v>
      </c>
      <c r="F279" s="213" t="s">
        <v>617</v>
      </c>
      <c r="G279" s="214" t="s">
        <v>618</v>
      </c>
      <c r="H279" s="215">
        <v>1</v>
      </c>
      <c r="I279" s="216"/>
      <c r="J279" s="217">
        <f>ROUND(I279*H279,2)</f>
        <v>0</v>
      </c>
      <c r="K279" s="218"/>
      <c r="L279" s="43"/>
      <c r="M279" s="219" t="s">
        <v>1</v>
      </c>
      <c r="N279" s="220" t="s">
        <v>38</v>
      </c>
      <c r="O279" s="90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3" t="s">
        <v>201</v>
      </c>
      <c r="AT279" s="223" t="s">
        <v>134</v>
      </c>
      <c r="AU279" s="223" t="s">
        <v>80</v>
      </c>
      <c r="AY279" s="16" t="s">
        <v>131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6" t="s">
        <v>78</v>
      </c>
      <c r="BK279" s="224">
        <f>ROUND(I279*H279,2)</f>
        <v>0</v>
      </c>
      <c r="BL279" s="16" t="s">
        <v>201</v>
      </c>
      <c r="BM279" s="223" t="s">
        <v>619</v>
      </c>
    </row>
    <row r="280" s="2" customFormat="1" ht="16.5" customHeight="1">
      <c r="A280" s="37"/>
      <c r="B280" s="38"/>
      <c r="C280" s="211" t="s">
        <v>620</v>
      </c>
      <c r="D280" s="211" t="s">
        <v>134</v>
      </c>
      <c r="E280" s="212" t="s">
        <v>621</v>
      </c>
      <c r="F280" s="213" t="s">
        <v>622</v>
      </c>
      <c r="G280" s="214" t="s">
        <v>191</v>
      </c>
      <c r="H280" s="215">
        <v>11</v>
      </c>
      <c r="I280" s="216"/>
      <c r="J280" s="217">
        <f>ROUND(I280*H280,2)</f>
        <v>0</v>
      </c>
      <c r="K280" s="218"/>
      <c r="L280" s="43"/>
      <c r="M280" s="219" t="s">
        <v>1</v>
      </c>
      <c r="N280" s="220" t="s">
        <v>38</v>
      </c>
      <c r="O280" s="90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3" t="s">
        <v>201</v>
      </c>
      <c r="AT280" s="223" t="s">
        <v>134</v>
      </c>
      <c r="AU280" s="223" t="s">
        <v>80</v>
      </c>
      <c r="AY280" s="16" t="s">
        <v>131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6" t="s">
        <v>78</v>
      </c>
      <c r="BK280" s="224">
        <f>ROUND(I280*H280,2)</f>
        <v>0</v>
      </c>
      <c r="BL280" s="16" t="s">
        <v>201</v>
      </c>
      <c r="BM280" s="223" t="s">
        <v>623</v>
      </c>
    </row>
    <row r="281" s="13" customFormat="1">
      <c r="A281" s="13"/>
      <c r="B281" s="225"/>
      <c r="C281" s="226"/>
      <c r="D281" s="227" t="s">
        <v>140</v>
      </c>
      <c r="E281" s="228" t="s">
        <v>1</v>
      </c>
      <c r="F281" s="229" t="s">
        <v>624</v>
      </c>
      <c r="G281" s="226"/>
      <c r="H281" s="230">
        <v>11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140</v>
      </c>
      <c r="AU281" s="236" t="s">
        <v>80</v>
      </c>
      <c r="AV281" s="13" t="s">
        <v>80</v>
      </c>
      <c r="AW281" s="13" t="s">
        <v>30</v>
      </c>
      <c r="AX281" s="13" t="s">
        <v>78</v>
      </c>
      <c r="AY281" s="236" t="s">
        <v>131</v>
      </c>
    </row>
    <row r="282" s="2" customFormat="1" ht="16.5" customHeight="1">
      <c r="A282" s="37"/>
      <c r="B282" s="38"/>
      <c r="C282" s="211" t="s">
        <v>625</v>
      </c>
      <c r="D282" s="211" t="s">
        <v>134</v>
      </c>
      <c r="E282" s="212" t="s">
        <v>626</v>
      </c>
      <c r="F282" s="213" t="s">
        <v>627</v>
      </c>
      <c r="G282" s="214" t="s">
        <v>191</v>
      </c>
      <c r="H282" s="215">
        <v>7</v>
      </c>
      <c r="I282" s="216"/>
      <c r="J282" s="217">
        <f>ROUND(I282*H282,2)</f>
        <v>0</v>
      </c>
      <c r="K282" s="218"/>
      <c r="L282" s="43"/>
      <c r="M282" s="219" t="s">
        <v>1</v>
      </c>
      <c r="N282" s="220" t="s">
        <v>38</v>
      </c>
      <c r="O282" s="90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3" t="s">
        <v>201</v>
      </c>
      <c r="AT282" s="223" t="s">
        <v>134</v>
      </c>
      <c r="AU282" s="223" t="s">
        <v>80</v>
      </c>
      <c r="AY282" s="16" t="s">
        <v>131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6" t="s">
        <v>78</v>
      </c>
      <c r="BK282" s="224">
        <f>ROUND(I282*H282,2)</f>
        <v>0</v>
      </c>
      <c r="BL282" s="16" t="s">
        <v>201</v>
      </c>
      <c r="BM282" s="223" t="s">
        <v>628</v>
      </c>
    </row>
    <row r="283" s="2" customFormat="1" ht="16.5" customHeight="1">
      <c r="A283" s="37"/>
      <c r="B283" s="38"/>
      <c r="C283" s="211" t="s">
        <v>629</v>
      </c>
      <c r="D283" s="211" t="s">
        <v>134</v>
      </c>
      <c r="E283" s="212" t="s">
        <v>630</v>
      </c>
      <c r="F283" s="213" t="s">
        <v>631</v>
      </c>
      <c r="G283" s="214" t="s">
        <v>191</v>
      </c>
      <c r="H283" s="215">
        <v>11</v>
      </c>
      <c r="I283" s="216"/>
      <c r="J283" s="217">
        <f>ROUND(I283*H283,2)</f>
        <v>0</v>
      </c>
      <c r="K283" s="218"/>
      <c r="L283" s="43"/>
      <c r="M283" s="219" t="s">
        <v>1</v>
      </c>
      <c r="N283" s="220" t="s">
        <v>38</v>
      </c>
      <c r="O283" s="90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3" t="s">
        <v>201</v>
      </c>
      <c r="AT283" s="223" t="s">
        <v>134</v>
      </c>
      <c r="AU283" s="223" t="s">
        <v>80</v>
      </c>
      <c r="AY283" s="16" t="s">
        <v>131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6" t="s">
        <v>78</v>
      </c>
      <c r="BK283" s="224">
        <f>ROUND(I283*H283,2)</f>
        <v>0</v>
      </c>
      <c r="BL283" s="16" t="s">
        <v>201</v>
      </c>
      <c r="BM283" s="223" t="s">
        <v>632</v>
      </c>
    </row>
    <row r="284" s="2" customFormat="1" ht="16.5" customHeight="1">
      <c r="A284" s="37"/>
      <c r="B284" s="38"/>
      <c r="C284" s="211" t="s">
        <v>633</v>
      </c>
      <c r="D284" s="211" t="s">
        <v>134</v>
      </c>
      <c r="E284" s="212" t="s">
        <v>634</v>
      </c>
      <c r="F284" s="213" t="s">
        <v>635</v>
      </c>
      <c r="G284" s="214" t="s">
        <v>636</v>
      </c>
      <c r="H284" s="215">
        <v>8</v>
      </c>
      <c r="I284" s="216"/>
      <c r="J284" s="217">
        <f>ROUND(I284*H284,2)</f>
        <v>0</v>
      </c>
      <c r="K284" s="218"/>
      <c r="L284" s="43"/>
      <c r="M284" s="219" t="s">
        <v>1</v>
      </c>
      <c r="N284" s="220" t="s">
        <v>38</v>
      </c>
      <c r="O284" s="90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3" t="s">
        <v>201</v>
      </c>
      <c r="AT284" s="223" t="s">
        <v>134</v>
      </c>
      <c r="AU284" s="223" t="s">
        <v>80</v>
      </c>
      <c r="AY284" s="16" t="s">
        <v>131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6" t="s">
        <v>78</v>
      </c>
      <c r="BK284" s="224">
        <f>ROUND(I284*H284,2)</f>
        <v>0</v>
      </c>
      <c r="BL284" s="16" t="s">
        <v>201</v>
      </c>
      <c r="BM284" s="223" t="s">
        <v>637</v>
      </c>
    </row>
    <row r="285" s="2" customFormat="1" ht="16.5" customHeight="1">
      <c r="A285" s="37"/>
      <c r="B285" s="38"/>
      <c r="C285" s="211" t="s">
        <v>638</v>
      </c>
      <c r="D285" s="211" t="s">
        <v>134</v>
      </c>
      <c r="E285" s="212" t="s">
        <v>639</v>
      </c>
      <c r="F285" s="213" t="s">
        <v>640</v>
      </c>
      <c r="G285" s="214" t="s">
        <v>636</v>
      </c>
      <c r="H285" s="215">
        <v>20</v>
      </c>
      <c r="I285" s="216"/>
      <c r="J285" s="217">
        <f>ROUND(I285*H285,2)</f>
        <v>0</v>
      </c>
      <c r="K285" s="218"/>
      <c r="L285" s="43"/>
      <c r="M285" s="219" t="s">
        <v>1</v>
      </c>
      <c r="N285" s="220" t="s">
        <v>38</v>
      </c>
      <c r="O285" s="90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3" t="s">
        <v>201</v>
      </c>
      <c r="AT285" s="223" t="s">
        <v>134</v>
      </c>
      <c r="AU285" s="223" t="s">
        <v>80</v>
      </c>
      <c r="AY285" s="16" t="s">
        <v>131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6" t="s">
        <v>78</v>
      </c>
      <c r="BK285" s="224">
        <f>ROUND(I285*H285,2)</f>
        <v>0</v>
      </c>
      <c r="BL285" s="16" t="s">
        <v>201</v>
      </c>
      <c r="BM285" s="223" t="s">
        <v>641</v>
      </c>
    </row>
    <row r="286" s="2" customFormat="1" ht="16.5" customHeight="1">
      <c r="A286" s="37"/>
      <c r="B286" s="38"/>
      <c r="C286" s="211" t="s">
        <v>642</v>
      </c>
      <c r="D286" s="211" t="s">
        <v>134</v>
      </c>
      <c r="E286" s="212" t="s">
        <v>643</v>
      </c>
      <c r="F286" s="213" t="s">
        <v>644</v>
      </c>
      <c r="G286" s="214" t="s">
        <v>636</v>
      </c>
      <c r="H286" s="215">
        <v>20</v>
      </c>
      <c r="I286" s="216"/>
      <c r="J286" s="217">
        <f>ROUND(I286*H286,2)</f>
        <v>0</v>
      </c>
      <c r="K286" s="218"/>
      <c r="L286" s="43"/>
      <c r="M286" s="219" t="s">
        <v>1</v>
      </c>
      <c r="N286" s="220" t="s">
        <v>38</v>
      </c>
      <c r="O286" s="90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3" t="s">
        <v>201</v>
      </c>
      <c r="AT286" s="223" t="s">
        <v>134</v>
      </c>
      <c r="AU286" s="223" t="s">
        <v>80</v>
      </c>
      <c r="AY286" s="16" t="s">
        <v>131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6" t="s">
        <v>78</v>
      </c>
      <c r="BK286" s="224">
        <f>ROUND(I286*H286,2)</f>
        <v>0</v>
      </c>
      <c r="BL286" s="16" t="s">
        <v>201</v>
      </c>
      <c r="BM286" s="223" t="s">
        <v>645</v>
      </c>
    </row>
    <row r="287" s="2" customFormat="1" ht="16.5" customHeight="1">
      <c r="A287" s="37"/>
      <c r="B287" s="38"/>
      <c r="C287" s="211" t="s">
        <v>646</v>
      </c>
      <c r="D287" s="211" t="s">
        <v>134</v>
      </c>
      <c r="E287" s="212" t="s">
        <v>647</v>
      </c>
      <c r="F287" s="213" t="s">
        <v>648</v>
      </c>
      <c r="G287" s="214" t="s">
        <v>618</v>
      </c>
      <c r="H287" s="215">
        <v>1</v>
      </c>
      <c r="I287" s="216"/>
      <c r="J287" s="217">
        <f>ROUND(I287*H287,2)</f>
        <v>0</v>
      </c>
      <c r="K287" s="218"/>
      <c r="L287" s="43"/>
      <c r="M287" s="219" t="s">
        <v>1</v>
      </c>
      <c r="N287" s="220" t="s">
        <v>38</v>
      </c>
      <c r="O287" s="90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3" t="s">
        <v>201</v>
      </c>
      <c r="AT287" s="223" t="s">
        <v>134</v>
      </c>
      <c r="AU287" s="223" t="s">
        <v>80</v>
      </c>
      <c r="AY287" s="16" t="s">
        <v>131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6" t="s">
        <v>78</v>
      </c>
      <c r="BK287" s="224">
        <f>ROUND(I287*H287,2)</f>
        <v>0</v>
      </c>
      <c r="BL287" s="16" t="s">
        <v>201</v>
      </c>
      <c r="BM287" s="223" t="s">
        <v>649</v>
      </c>
    </row>
    <row r="288" s="2" customFormat="1" ht="16.5" customHeight="1">
      <c r="A288" s="37"/>
      <c r="B288" s="38"/>
      <c r="C288" s="211" t="s">
        <v>650</v>
      </c>
      <c r="D288" s="211" t="s">
        <v>134</v>
      </c>
      <c r="E288" s="212" t="s">
        <v>651</v>
      </c>
      <c r="F288" s="213" t="s">
        <v>652</v>
      </c>
      <c r="G288" s="214" t="s">
        <v>618</v>
      </c>
      <c r="H288" s="215">
        <v>1</v>
      </c>
      <c r="I288" s="216"/>
      <c r="J288" s="217">
        <f>ROUND(I288*H288,2)</f>
        <v>0</v>
      </c>
      <c r="K288" s="218"/>
      <c r="L288" s="43"/>
      <c r="M288" s="219" t="s">
        <v>1</v>
      </c>
      <c r="N288" s="220" t="s">
        <v>38</v>
      </c>
      <c r="O288" s="90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3" t="s">
        <v>201</v>
      </c>
      <c r="AT288" s="223" t="s">
        <v>134</v>
      </c>
      <c r="AU288" s="223" t="s">
        <v>80</v>
      </c>
      <c r="AY288" s="16" t="s">
        <v>131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6" t="s">
        <v>78</v>
      </c>
      <c r="BK288" s="224">
        <f>ROUND(I288*H288,2)</f>
        <v>0</v>
      </c>
      <c r="BL288" s="16" t="s">
        <v>201</v>
      </c>
      <c r="BM288" s="223" t="s">
        <v>653</v>
      </c>
    </row>
    <row r="289" s="2" customFormat="1" ht="16.5" customHeight="1">
      <c r="A289" s="37"/>
      <c r="B289" s="38"/>
      <c r="C289" s="211" t="s">
        <v>654</v>
      </c>
      <c r="D289" s="211" t="s">
        <v>134</v>
      </c>
      <c r="E289" s="212" t="s">
        <v>655</v>
      </c>
      <c r="F289" s="213" t="s">
        <v>656</v>
      </c>
      <c r="G289" s="214" t="s">
        <v>618</v>
      </c>
      <c r="H289" s="215">
        <v>1</v>
      </c>
      <c r="I289" s="216"/>
      <c r="J289" s="217">
        <f>ROUND(I289*H289,2)</f>
        <v>0</v>
      </c>
      <c r="K289" s="218"/>
      <c r="L289" s="43"/>
      <c r="M289" s="219" t="s">
        <v>1</v>
      </c>
      <c r="N289" s="220" t="s">
        <v>38</v>
      </c>
      <c r="O289" s="90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3" t="s">
        <v>201</v>
      </c>
      <c r="AT289" s="223" t="s">
        <v>134</v>
      </c>
      <c r="AU289" s="223" t="s">
        <v>80</v>
      </c>
      <c r="AY289" s="16" t="s">
        <v>131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6" t="s">
        <v>78</v>
      </c>
      <c r="BK289" s="224">
        <f>ROUND(I289*H289,2)</f>
        <v>0</v>
      </c>
      <c r="BL289" s="16" t="s">
        <v>201</v>
      </c>
      <c r="BM289" s="223" t="s">
        <v>657</v>
      </c>
    </row>
    <row r="290" s="2" customFormat="1" ht="24.15" customHeight="1">
      <c r="A290" s="37"/>
      <c r="B290" s="38"/>
      <c r="C290" s="211" t="s">
        <v>658</v>
      </c>
      <c r="D290" s="211" t="s">
        <v>134</v>
      </c>
      <c r="E290" s="212" t="s">
        <v>659</v>
      </c>
      <c r="F290" s="213" t="s">
        <v>660</v>
      </c>
      <c r="G290" s="214" t="s">
        <v>191</v>
      </c>
      <c r="H290" s="215">
        <v>3</v>
      </c>
      <c r="I290" s="216"/>
      <c r="J290" s="217">
        <f>ROUND(I290*H290,2)</f>
        <v>0</v>
      </c>
      <c r="K290" s="218"/>
      <c r="L290" s="43"/>
      <c r="M290" s="219" t="s">
        <v>1</v>
      </c>
      <c r="N290" s="220" t="s">
        <v>38</v>
      </c>
      <c r="O290" s="90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3" t="s">
        <v>201</v>
      </c>
      <c r="AT290" s="223" t="s">
        <v>134</v>
      </c>
      <c r="AU290" s="223" t="s">
        <v>80</v>
      </c>
      <c r="AY290" s="16" t="s">
        <v>131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6" t="s">
        <v>78</v>
      </c>
      <c r="BK290" s="224">
        <f>ROUND(I290*H290,2)</f>
        <v>0</v>
      </c>
      <c r="BL290" s="16" t="s">
        <v>201</v>
      </c>
      <c r="BM290" s="223" t="s">
        <v>661</v>
      </c>
    </row>
    <row r="291" s="2" customFormat="1" ht="24.15" customHeight="1">
      <c r="A291" s="37"/>
      <c r="B291" s="38"/>
      <c r="C291" s="211" t="s">
        <v>662</v>
      </c>
      <c r="D291" s="211" t="s">
        <v>134</v>
      </c>
      <c r="E291" s="212" t="s">
        <v>663</v>
      </c>
      <c r="F291" s="213" t="s">
        <v>664</v>
      </c>
      <c r="G291" s="214" t="s">
        <v>191</v>
      </c>
      <c r="H291" s="215">
        <v>2</v>
      </c>
      <c r="I291" s="216"/>
      <c r="J291" s="217">
        <f>ROUND(I291*H291,2)</f>
        <v>0</v>
      </c>
      <c r="K291" s="218"/>
      <c r="L291" s="43"/>
      <c r="M291" s="219" t="s">
        <v>1</v>
      </c>
      <c r="N291" s="220" t="s">
        <v>38</v>
      </c>
      <c r="O291" s="90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3" t="s">
        <v>201</v>
      </c>
      <c r="AT291" s="223" t="s">
        <v>134</v>
      </c>
      <c r="AU291" s="223" t="s">
        <v>80</v>
      </c>
      <c r="AY291" s="16" t="s">
        <v>131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6" t="s">
        <v>78</v>
      </c>
      <c r="BK291" s="224">
        <f>ROUND(I291*H291,2)</f>
        <v>0</v>
      </c>
      <c r="BL291" s="16" t="s">
        <v>201</v>
      </c>
      <c r="BM291" s="223" t="s">
        <v>665</v>
      </c>
    </row>
    <row r="292" s="12" customFormat="1" ht="22.8" customHeight="1">
      <c r="A292" s="12"/>
      <c r="B292" s="195"/>
      <c r="C292" s="196"/>
      <c r="D292" s="197" t="s">
        <v>72</v>
      </c>
      <c r="E292" s="209" t="s">
        <v>666</v>
      </c>
      <c r="F292" s="209" t="s">
        <v>667</v>
      </c>
      <c r="G292" s="196"/>
      <c r="H292" s="196"/>
      <c r="I292" s="199"/>
      <c r="J292" s="210">
        <f>BK292</f>
        <v>0</v>
      </c>
      <c r="K292" s="196"/>
      <c r="L292" s="201"/>
      <c r="M292" s="202"/>
      <c r="N292" s="203"/>
      <c r="O292" s="203"/>
      <c r="P292" s="204">
        <f>SUM(P293:P308)</f>
        <v>0</v>
      </c>
      <c r="Q292" s="203"/>
      <c r="R292" s="204">
        <f>SUM(R293:R308)</f>
        <v>0.030200000000000001</v>
      </c>
      <c r="S292" s="203"/>
      <c r="T292" s="205">
        <f>SUM(T293:T308)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6" t="s">
        <v>80</v>
      </c>
      <c r="AT292" s="207" t="s">
        <v>72</v>
      </c>
      <c r="AU292" s="207" t="s">
        <v>78</v>
      </c>
      <c r="AY292" s="206" t="s">
        <v>131</v>
      </c>
      <c r="BK292" s="208">
        <f>SUM(BK293:BK308)</f>
        <v>0</v>
      </c>
    </row>
    <row r="293" s="2" customFormat="1" ht="33" customHeight="1">
      <c r="A293" s="37"/>
      <c r="B293" s="38"/>
      <c r="C293" s="211" t="s">
        <v>668</v>
      </c>
      <c r="D293" s="211" t="s">
        <v>134</v>
      </c>
      <c r="E293" s="212" t="s">
        <v>669</v>
      </c>
      <c r="F293" s="213" t="s">
        <v>670</v>
      </c>
      <c r="G293" s="214" t="s">
        <v>191</v>
      </c>
      <c r="H293" s="215">
        <v>3</v>
      </c>
      <c r="I293" s="216"/>
      <c r="J293" s="217">
        <f>ROUND(I293*H293,2)</f>
        <v>0</v>
      </c>
      <c r="K293" s="218"/>
      <c r="L293" s="43"/>
      <c r="M293" s="219" t="s">
        <v>1</v>
      </c>
      <c r="N293" s="220" t="s">
        <v>38</v>
      </c>
      <c r="O293" s="90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3" t="s">
        <v>201</v>
      </c>
      <c r="AT293" s="223" t="s">
        <v>134</v>
      </c>
      <c r="AU293" s="223" t="s">
        <v>80</v>
      </c>
      <c r="AY293" s="16" t="s">
        <v>131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6" t="s">
        <v>78</v>
      </c>
      <c r="BK293" s="224">
        <f>ROUND(I293*H293,2)</f>
        <v>0</v>
      </c>
      <c r="BL293" s="16" t="s">
        <v>201</v>
      </c>
      <c r="BM293" s="223" t="s">
        <v>671</v>
      </c>
    </row>
    <row r="294" s="2" customFormat="1" ht="24.15" customHeight="1">
      <c r="A294" s="37"/>
      <c r="B294" s="38"/>
      <c r="C294" s="237" t="s">
        <v>672</v>
      </c>
      <c r="D294" s="237" t="s">
        <v>146</v>
      </c>
      <c r="E294" s="238" t="s">
        <v>673</v>
      </c>
      <c r="F294" s="239" t="s">
        <v>674</v>
      </c>
      <c r="G294" s="240" t="s">
        <v>191</v>
      </c>
      <c r="H294" s="241">
        <v>3</v>
      </c>
      <c r="I294" s="242"/>
      <c r="J294" s="243">
        <f>ROUND(I294*H294,2)</f>
        <v>0</v>
      </c>
      <c r="K294" s="244"/>
      <c r="L294" s="245"/>
      <c r="M294" s="246" t="s">
        <v>1</v>
      </c>
      <c r="N294" s="247" t="s">
        <v>38</v>
      </c>
      <c r="O294" s="90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3" t="s">
        <v>268</v>
      </c>
      <c r="AT294" s="223" t="s">
        <v>146</v>
      </c>
      <c r="AU294" s="223" t="s">
        <v>80</v>
      </c>
      <c r="AY294" s="16" t="s">
        <v>131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6" t="s">
        <v>78</v>
      </c>
      <c r="BK294" s="224">
        <f>ROUND(I294*H294,2)</f>
        <v>0</v>
      </c>
      <c r="BL294" s="16" t="s">
        <v>201</v>
      </c>
      <c r="BM294" s="223" t="s">
        <v>675</v>
      </c>
    </row>
    <row r="295" s="2" customFormat="1" ht="16.5" customHeight="1">
      <c r="A295" s="37"/>
      <c r="B295" s="38"/>
      <c r="C295" s="211" t="s">
        <v>676</v>
      </c>
      <c r="D295" s="211" t="s">
        <v>134</v>
      </c>
      <c r="E295" s="212" t="s">
        <v>677</v>
      </c>
      <c r="F295" s="213" t="s">
        <v>678</v>
      </c>
      <c r="G295" s="214" t="s">
        <v>191</v>
      </c>
      <c r="H295" s="215">
        <v>3</v>
      </c>
      <c r="I295" s="216"/>
      <c r="J295" s="217">
        <f>ROUND(I295*H295,2)</f>
        <v>0</v>
      </c>
      <c r="K295" s="218"/>
      <c r="L295" s="43"/>
      <c r="M295" s="219" t="s">
        <v>1</v>
      </c>
      <c r="N295" s="220" t="s">
        <v>38</v>
      </c>
      <c r="O295" s="90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3" t="s">
        <v>201</v>
      </c>
      <c r="AT295" s="223" t="s">
        <v>134</v>
      </c>
      <c r="AU295" s="223" t="s">
        <v>80</v>
      </c>
      <c r="AY295" s="16" t="s">
        <v>131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6" t="s">
        <v>78</v>
      </c>
      <c r="BK295" s="224">
        <f>ROUND(I295*H295,2)</f>
        <v>0</v>
      </c>
      <c r="BL295" s="16" t="s">
        <v>201</v>
      </c>
      <c r="BM295" s="223" t="s">
        <v>679</v>
      </c>
    </row>
    <row r="296" s="2" customFormat="1" ht="16.5" customHeight="1">
      <c r="A296" s="37"/>
      <c r="B296" s="38"/>
      <c r="C296" s="237" t="s">
        <v>680</v>
      </c>
      <c r="D296" s="237" t="s">
        <v>146</v>
      </c>
      <c r="E296" s="238" t="s">
        <v>681</v>
      </c>
      <c r="F296" s="239" t="s">
        <v>682</v>
      </c>
      <c r="G296" s="240" t="s">
        <v>191</v>
      </c>
      <c r="H296" s="241">
        <v>3</v>
      </c>
      <c r="I296" s="242"/>
      <c r="J296" s="243">
        <f>ROUND(I296*H296,2)</f>
        <v>0</v>
      </c>
      <c r="K296" s="244"/>
      <c r="L296" s="245"/>
      <c r="M296" s="246" t="s">
        <v>1</v>
      </c>
      <c r="N296" s="247" t="s">
        <v>38</v>
      </c>
      <c r="O296" s="90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3" t="s">
        <v>268</v>
      </c>
      <c r="AT296" s="223" t="s">
        <v>146</v>
      </c>
      <c r="AU296" s="223" t="s">
        <v>80</v>
      </c>
      <c r="AY296" s="16" t="s">
        <v>131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6" t="s">
        <v>78</v>
      </c>
      <c r="BK296" s="224">
        <f>ROUND(I296*H296,2)</f>
        <v>0</v>
      </c>
      <c r="BL296" s="16" t="s">
        <v>201</v>
      </c>
      <c r="BM296" s="223" t="s">
        <v>683</v>
      </c>
    </row>
    <row r="297" s="2" customFormat="1" ht="24.15" customHeight="1">
      <c r="A297" s="37"/>
      <c r="B297" s="38"/>
      <c r="C297" s="211" t="s">
        <v>684</v>
      </c>
      <c r="D297" s="211" t="s">
        <v>134</v>
      </c>
      <c r="E297" s="212" t="s">
        <v>685</v>
      </c>
      <c r="F297" s="213" t="s">
        <v>686</v>
      </c>
      <c r="G297" s="214" t="s">
        <v>191</v>
      </c>
      <c r="H297" s="215">
        <v>2</v>
      </c>
      <c r="I297" s="216"/>
      <c r="J297" s="217">
        <f>ROUND(I297*H297,2)</f>
        <v>0</v>
      </c>
      <c r="K297" s="218"/>
      <c r="L297" s="43"/>
      <c r="M297" s="219" t="s">
        <v>1</v>
      </c>
      <c r="N297" s="220" t="s">
        <v>38</v>
      </c>
      <c r="O297" s="90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3" t="s">
        <v>201</v>
      </c>
      <c r="AT297" s="223" t="s">
        <v>134</v>
      </c>
      <c r="AU297" s="223" t="s">
        <v>80</v>
      </c>
      <c r="AY297" s="16" t="s">
        <v>131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6" t="s">
        <v>78</v>
      </c>
      <c r="BK297" s="224">
        <f>ROUND(I297*H297,2)</f>
        <v>0</v>
      </c>
      <c r="BL297" s="16" t="s">
        <v>201</v>
      </c>
      <c r="BM297" s="223" t="s">
        <v>687</v>
      </c>
    </row>
    <row r="298" s="2" customFormat="1" ht="24.15" customHeight="1">
      <c r="A298" s="37"/>
      <c r="B298" s="38"/>
      <c r="C298" s="237" t="s">
        <v>688</v>
      </c>
      <c r="D298" s="237" t="s">
        <v>146</v>
      </c>
      <c r="E298" s="238" t="s">
        <v>689</v>
      </c>
      <c r="F298" s="239" t="s">
        <v>690</v>
      </c>
      <c r="G298" s="240" t="s">
        <v>191</v>
      </c>
      <c r="H298" s="241">
        <v>2</v>
      </c>
      <c r="I298" s="242"/>
      <c r="J298" s="243">
        <f>ROUND(I298*H298,2)</f>
        <v>0</v>
      </c>
      <c r="K298" s="244"/>
      <c r="L298" s="245"/>
      <c r="M298" s="246" t="s">
        <v>1</v>
      </c>
      <c r="N298" s="247" t="s">
        <v>38</v>
      </c>
      <c r="O298" s="90"/>
      <c r="P298" s="221">
        <f>O298*H298</f>
        <v>0</v>
      </c>
      <c r="Q298" s="221">
        <v>0.00080000000000000004</v>
      </c>
      <c r="R298" s="221">
        <f>Q298*H298</f>
        <v>0.0016000000000000001</v>
      </c>
      <c r="S298" s="221">
        <v>0</v>
      </c>
      <c r="T298" s="22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3" t="s">
        <v>268</v>
      </c>
      <c r="AT298" s="223" t="s">
        <v>146</v>
      </c>
      <c r="AU298" s="223" t="s">
        <v>80</v>
      </c>
      <c r="AY298" s="16" t="s">
        <v>131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6" t="s">
        <v>78</v>
      </c>
      <c r="BK298" s="224">
        <f>ROUND(I298*H298,2)</f>
        <v>0</v>
      </c>
      <c r="BL298" s="16" t="s">
        <v>201</v>
      </c>
      <c r="BM298" s="223" t="s">
        <v>691</v>
      </c>
    </row>
    <row r="299" s="2" customFormat="1" ht="37.8" customHeight="1">
      <c r="A299" s="37"/>
      <c r="B299" s="38"/>
      <c r="C299" s="211" t="s">
        <v>692</v>
      </c>
      <c r="D299" s="211" t="s">
        <v>134</v>
      </c>
      <c r="E299" s="212" t="s">
        <v>693</v>
      </c>
      <c r="F299" s="213" t="s">
        <v>694</v>
      </c>
      <c r="G299" s="214" t="s">
        <v>224</v>
      </c>
      <c r="H299" s="215">
        <v>8</v>
      </c>
      <c r="I299" s="216"/>
      <c r="J299" s="217">
        <f>ROUND(I299*H299,2)</f>
        <v>0</v>
      </c>
      <c r="K299" s="218"/>
      <c r="L299" s="43"/>
      <c r="M299" s="219" t="s">
        <v>1</v>
      </c>
      <c r="N299" s="220" t="s">
        <v>38</v>
      </c>
      <c r="O299" s="90"/>
      <c r="P299" s="221">
        <f>O299*H299</f>
        <v>0</v>
      </c>
      <c r="Q299" s="221">
        <v>0.0034499999999999999</v>
      </c>
      <c r="R299" s="221">
        <f>Q299*H299</f>
        <v>0.0276</v>
      </c>
      <c r="S299" s="221">
        <v>0</v>
      </c>
      <c r="T299" s="22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3" t="s">
        <v>201</v>
      </c>
      <c r="AT299" s="223" t="s">
        <v>134</v>
      </c>
      <c r="AU299" s="223" t="s">
        <v>80</v>
      </c>
      <c r="AY299" s="16" t="s">
        <v>131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6" t="s">
        <v>78</v>
      </c>
      <c r="BK299" s="224">
        <f>ROUND(I299*H299,2)</f>
        <v>0</v>
      </c>
      <c r="BL299" s="16" t="s">
        <v>201</v>
      </c>
      <c r="BM299" s="223" t="s">
        <v>695</v>
      </c>
    </row>
    <row r="300" s="2" customFormat="1" ht="37.8" customHeight="1">
      <c r="A300" s="37"/>
      <c r="B300" s="38"/>
      <c r="C300" s="211" t="s">
        <v>696</v>
      </c>
      <c r="D300" s="211" t="s">
        <v>134</v>
      </c>
      <c r="E300" s="212" t="s">
        <v>697</v>
      </c>
      <c r="F300" s="213" t="s">
        <v>698</v>
      </c>
      <c r="G300" s="214" t="s">
        <v>191</v>
      </c>
      <c r="H300" s="215">
        <v>2</v>
      </c>
      <c r="I300" s="216"/>
      <c r="J300" s="217">
        <f>ROUND(I300*H300,2)</f>
        <v>0</v>
      </c>
      <c r="K300" s="218"/>
      <c r="L300" s="43"/>
      <c r="M300" s="219" t="s">
        <v>1</v>
      </c>
      <c r="N300" s="220" t="s">
        <v>38</v>
      </c>
      <c r="O300" s="90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3" t="s">
        <v>201</v>
      </c>
      <c r="AT300" s="223" t="s">
        <v>134</v>
      </c>
      <c r="AU300" s="223" t="s">
        <v>80</v>
      </c>
      <c r="AY300" s="16" t="s">
        <v>131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6" t="s">
        <v>78</v>
      </c>
      <c r="BK300" s="224">
        <f>ROUND(I300*H300,2)</f>
        <v>0</v>
      </c>
      <c r="BL300" s="16" t="s">
        <v>201</v>
      </c>
      <c r="BM300" s="223" t="s">
        <v>699</v>
      </c>
    </row>
    <row r="301" s="2" customFormat="1" ht="16.5" customHeight="1">
      <c r="A301" s="37"/>
      <c r="B301" s="38"/>
      <c r="C301" s="237" t="s">
        <v>700</v>
      </c>
      <c r="D301" s="237" t="s">
        <v>146</v>
      </c>
      <c r="E301" s="238" t="s">
        <v>701</v>
      </c>
      <c r="F301" s="239" t="s">
        <v>702</v>
      </c>
      <c r="G301" s="240" t="s">
        <v>191</v>
      </c>
      <c r="H301" s="241">
        <v>2</v>
      </c>
      <c r="I301" s="242"/>
      <c r="J301" s="243">
        <f>ROUND(I301*H301,2)</f>
        <v>0</v>
      </c>
      <c r="K301" s="244"/>
      <c r="L301" s="245"/>
      <c r="M301" s="246" t="s">
        <v>1</v>
      </c>
      <c r="N301" s="247" t="s">
        <v>38</v>
      </c>
      <c r="O301" s="90"/>
      <c r="P301" s="221">
        <f>O301*H301</f>
        <v>0</v>
      </c>
      <c r="Q301" s="221">
        <v>0.00029999999999999997</v>
      </c>
      <c r="R301" s="221">
        <f>Q301*H301</f>
        <v>0.00059999999999999995</v>
      </c>
      <c r="S301" s="221">
        <v>0</v>
      </c>
      <c r="T301" s="22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3" t="s">
        <v>268</v>
      </c>
      <c r="AT301" s="223" t="s">
        <v>146</v>
      </c>
      <c r="AU301" s="223" t="s">
        <v>80</v>
      </c>
      <c r="AY301" s="16" t="s">
        <v>131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6" t="s">
        <v>78</v>
      </c>
      <c r="BK301" s="224">
        <f>ROUND(I301*H301,2)</f>
        <v>0</v>
      </c>
      <c r="BL301" s="16" t="s">
        <v>201</v>
      </c>
      <c r="BM301" s="223" t="s">
        <v>703</v>
      </c>
    </row>
    <row r="302" s="2" customFormat="1" ht="37.8" customHeight="1">
      <c r="A302" s="37"/>
      <c r="B302" s="38"/>
      <c r="C302" s="211" t="s">
        <v>704</v>
      </c>
      <c r="D302" s="211" t="s">
        <v>134</v>
      </c>
      <c r="E302" s="212" t="s">
        <v>697</v>
      </c>
      <c r="F302" s="213" t="s">
        <v>698</v>
      </c>
      <c r="G302" s="214" t="s">
        <v>191</v>
      </c>
      <c r="H302" s="215">
        <v>1</v>
      </c>
      <c r="I302" s="216"/>
      <c r="J302" s="217">
        <f>ROUND(I302*H302,2)</f>
        <v>0</v>
      </c>
      <c r="K302" s="218"/>
      <c r="L302" s="43"/>
      <c r="M302" s="219" t="s">
        <v>1</v>
      </c>
      <c r="N302" s="220" t="s">
        <v>38</v>
      </c>
      <c r="O302" s="90"/>
      <c r="P302" s="221">
        <f>O302*H302</f>
        <v>0</v>
      </c>
      <c r="Q302" s="221">
        <v>0</v>
      </c>
      <c r="R302" s="221">
        <f>Q302*H302</f>
        <v>0</v>
      </c>
      <c r="S302" s="221">
        <v>0</v>
      </c>
      <c r="T302" s="22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3" t="s">
        <v>201</v>
      </c>
      <c r="AT302" s="223" t="s">
        <v>134</v>
      </c>
      <c r="AU302" s="223" t="s">
        <v>80</v>
      </c>
      <c r="AY302" s="16" t="s">
        <v>131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6" t="s">
        <v>78</v>
      </c>
      <c r="BK302" s="224">
        <f>ROUND(I302*H302,2)</f>
        <v>0</v>
      </c>
      <c r="BL302" s="16" t="s">
        <v>201</v>
      </c>
      <c r="BM302" s="223" t="s">
        <v>705</v>
      </c>
    </row>
    <row r="303" s="2" customFormat="1" ht="16.5" customHeight="1">
      <c r="A303" s="37"/>
      <c r="B303" s="38"/>
      <c r="C303" s="237" t="s">
        <v>706</v>
      </c>
      <c r="D303" s="237" t="s">
        <v>146</v>
      </c>
      <c r="E303" s="238" t="s">
        <v>707</v>
      </c>
      <c r="F303" s="239" t="s">
        <v>708</v>
      </c>
      <c r="G303" s="240" t="s">
        <v>191</v>
      </c>
      <c r="H303" s="241">
        <v>1</v>
      </c>
      <c r="I303" s="242"/>
      <c r="J303" s="243">
        <f>ROUND(I303*H303,2)</f>
        <v>0</v>
      </c>
      <c r="K303" s="244"/>
      <c r="L303" s="245"/>
      <c r="M303" s="246" t="s">
        <v>1</v>
      </c>
      <c r="N303" s="247" t="s">
        <v>38</v>
      </c>
      <c r="O303" s="90"/>
      <c r="P303" s="221">
        <f>O303*H303</f>
        <v>0</v>
      </c>
      <c r="Q303" s="221">
        <v>0.00040000000000000002</v>
      </c>
      <c r="R303" s="221">
        <f>Q303*H303</f>
        <v>0.00040000000000000002</v>
      </c>
      <c r="S303" s="221">
        <v>0</v>
      </c>
      <c r="T303" s="22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3" t="s">
        <v>268</v>
      </c>
      <c r="AT303" s="223" t="s">
        <v>146</v>
      </c>
      <c r="AU303" s="223" t="s">
        <v>80</v>
      </c>
      <c r="AY303" s="16" t="s">
        <v>131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6" t="s">
        <v>78</v>
      </c>
      <c r="BK303" s="224">
        <f>ROUND(I303*H303,2)</f>
        <v>0</v>
      </c>
      <c r="BL303" s="16" t="s">
        <v>201</v>
      </c>
      <c r="BM303" s="223" t="s">
        <v>709</v>
      </c>
    </row>
    <row r="304" s="2" customFormat="1" ht="24.15" customHeight="1">
      <c r="A304" s="37"/>
      <c r="B304" s="38"/>
      <c r="C304" s="211" t="s">
        <v>710</v>
      </c>
      <c r="D304" s="211" t="s">
        <v>134</v>
      </c>
      <c r="E304" s="212" t="s">
        <v>711</v>
      </c>
      <c r="F304" s="213" t="s">
        <v>712</v>
      </c>
      <c r="G304" s="214" t="s">
        <v>191</v>
      </c>
      <c r="H304" s="215">
        <v>2</v>
      </c>
      <c r="I304" s="216"/>
      <c r="J304" s="217">
        <f>ROUND(I304*H304,2)</f>
        <v>0</v>
      </c>
      <c r="K304" s="218"/>
      <c r="L304" s="43"/>
      <c r="M304" s="219" t="s">
        <v>1</v>
      </c>
      <c r="N304" s="220" t="s">
        <v>38</v>
      </c>
      <c r="O304" s="90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3" t="s">
        <v>201</v>
      </c>
      <c r="AT304" s="223" t="s">
        <v>134</v>
      </c>
      <c r="AU304" s="223" t="s">
        <v>80</v>
      </c>
      <c r="AY304" s="16" t="s">
        <v>131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6" t="s">
        <v>78</v>
      </c>
      <c r="BK304" s="224">
        <f>ROUND(I304*H304,2)</f>
        <v>0</v>
      </c>
      <c r="BL304" s="16" t="s">
        <v>201</v>
      </c>
      <c r="BM304" s="223" t="s">
        <v>713</v>
      </c>
    </row>
    <row r="305" s="2" customFormat="1" ht="16.5" customHeight="1">
      <c r="A305" s="37"/>
      <c r="B305" s="38"/>
      <c r="C305" s="237" t="s">
        <v>714</v>
      </c>
      <c r="D305" s="237" t="s">
        <v>146</v>
      </c>
      <c r="E305" s="238" t="s">
        <v>715</v>
      </c>
      <c r="F305" s="239" t="s">
        <v>716</v>
      </c>
      <c r="G305" s="240" t="s">
        <v>1</v>
      </c>
      <c r="H305" s="241">
        <v>2</v>
      </c>
      <c r="I305" s="242"/>
      <c r="J305" s="243">
        <f>ROUND(I305*H305,2)</f>
        <v>0</v>
      </c>
      <c r="K305" s="244"/>
      <c r="L305" s="245"/>
      <c r="M305" s="246" t="s">
        <v>1</v>
      </c>
      <c r="N305" s="247" t="s">
        <v>38</v>
      </c>
      <c r="O305" s="90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3" t="s">
        <v>268</v>
      </c>
      <c r="AT305" s="223" t="s">
        <v>146</v>
      </c>
      <c r="AU305" s="223" t="s">
        <v>80</v>
      </c>
      <c r="AY305" s="16" t="s">
        <v>131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6" t="s">
        <v>78</v>
      </c>
      <c r="BK305" s="224">
        <f>ROUND(I305*H305,2)</f>
        <v>0</v>
      </c>
      <c r="BL305" s="16" t="s">
        <v>201</v>
      </c>
      <c r="BM305" s="223" t="s">
        <v>717</v>
      </c>
    </row>
    <row r="306" s="2" customFormat="1" ht="33" customHeight="1">
      <c r="A306" s="37"/>
      <c r="B306" s="38"/>
      <c r="C306" s="211" t="s">
        <v>718</v>
      </c>
      <c r="D306" s="211" t="s">
        <v>134</v>
      </c>
      <c r="E306" s="212" t="s">
        <v>719</v>
      </c>
      <c r="F306" s="213" t="s">
        <v>720</v>
      </c>
      <c r="G306" s="214" t="s">
        <v>191</v>
      </c>
      <c r="H306" s="215">
        <v>2</v>
      </c>
      <c r="I306" s="216"/>
      <c r="J306" s="217">
        <f>ROUND(I306*H306,2)</f>
        <v>0</v>
      </c>
      <c r="K306" s="218"/>
      <c r="L306" s="43"/>
      <c r="M306" s="219" t="s">
        <v>1</v>
      </c>
      <c r="N306" s="220" t="s">
        <v>38</v>
      </c>
      <c r="O306" s="90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3" t="s">
        <v>201</v>
      </c>
      <c r="AT306" s="223" t="s">
        <v>134</v>
      </c>
      <c r="AU306" s="223" t="s">
        <v>80</v>
      </c>
      <c r="AY306" s="16" t="s">
        <v>131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6" t="s">
        <v>78</v>
      </c>
      <c r="BK306" s="224">
        <f>ROUND(I306*H306,2)</f>
        <v>0</v>
      </c>
      <c r="BL306" s="16" t="s">
        <v>201</v>
      </c>
      <c r="BM306" s="223" t="s">
        <v>721</v>
      </c>
    </row>
    <row r="307" s="2" customFormat="1" ht="16.5" customHeight="1">
      <c r="A307" s="37"/>
      <c r="B307" s="38"/>
      <c r="C307" s="237" t="s">
        <v>722</v>
      </c>
      <c r="D307" s="237" t="s">
        <v>146</v>
      </c>
      <c r="E307" s="238" t="s">
        <v>723</v>
      </c>
      <c r="F307" s="239" t="s">
        <v>724</v>
      </c>
      <c r="G307" s="240" t="s">
        <v>1</v>
      </c>
      <c r="H307" s="241">
        <v>2</v>
      </c>
      <c r="I307" s="242"/>
      <c r="J307" s="243">
        <f>ROUND(I307*H307,2)</f>
        <v>0</v>
      </c>
      <c r="K307" s="244"/>
      <c r="L307" s="245"/>
      <c r="M307" s="246" t="s">
        <v>1</v>
      </c>
      <c r="N307" s="247" t="s">
        <v>38</v>
      </c>
      <c r="O307" s="90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3" t="s">
        <v>268</v>
      </c>
      <c r="AT307" s="223" t="s">
        <v>146</v>
      </c>
      <c r="AU307" s="223" t="s">
        <v>80</v>
      </c>
      <c r="AY307" s="16" t="s">
        <v>131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6" t="s">
        <v>78</v>
      </c>
      <c r="BK307" s="224">
        <f>ROUND(I307*H307,2)</f>
        <v>0</v>
      </c>
      <c r="BL307" s="16" t="s">
        <v>201</v>
      </c>
      <c r="BM307" s="223" t="s">
        <v>725</v>
      </c>
    </row>
    <row r="308" s="2" customFormat="1" ht="24.15" customHeight="1">
      <c r="A308" s="37"/>
      <c r="B308" s="38"/>
      <c r="C308" s="211" t="s">
        <v>726</v>
      </c>
      <c r="D308" s="211" t="s">
        <v>134</v>
      </c>
      <c r="E308" s="212" t="s">
        <v>727</v>
      </c>
      <c r="F308" s="213" t="s">
        <v>728</v>
      </c>
      <c r="G308" s="214" t="s">
        <v>144</v>
      </c>
      <c r="H308" s="215">
        <v>0.029999999999999999</v>
      </c>
      <c r="I308" s="216"/>
      <c r="J308" s="217">
        <f>ROUND(I308*H308,2)</f>
        <v>0</v>
      </c>
      <c r="K308" s="218"/>
      <c r="L308" s="43"/>
      <c r="M308" s="219" t="s">
        <v>1</v>
      </c>
      <c r="N308" s="220" t="s">
        <v>38</v>
      </c>
      <c r="O308" s="90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3" t="s">
        <v>201</v>
      </c>
      <c r="AT308" s="223" t="s">
        <v>134</v>
      </c>
      <c r="AU308" s="223" t="s">
        <v>80</v>
      </c>
      <c r="AY308" s="16" t="s">
        <v>131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6" t="s">
        <v>78</v>
      </c>
      <c r="BK308" s="224">
        <f>ROUND(I308*H308,2)</f>
        <v>0</v>
      </c>
      <c r="BL308" s="16" t="s">
        <v>201</v>
      </c>
      <c r="BM308" s="223" t="s">
        <v>729</v>
      </c>
    </row>
    <row r="309" s="12" customFormat="1" ht="22.8" customHeight="1">
      <c r="A309" s="12"/>
      <c r="B309" s="195"/>
      <c r="C309" s="196"/>
      <c r="D309" s="197" t="s">
        <v>72</v>
      </c>
      <c r="E309" s="209" t="s">
        <v>730</v>
      </c>
      <c r="F309" s="209" t="s">
        <v>731</v>
      </c>
      <c r="G309" s="196"/>
      <c r="H309" s="196"/>
      <c r="I309" s="199"/>
      <c r="J309" s="210">
        <f>BK309</f>
        <v>0</v>
      </c>
      <c r="K309" s="196"/>
      <c r="L309" s="201"/>
      <c r="M309" s="202"/>
      <c r="N309" s="203"/>
      <c r="O309" s="203"/>
      <c r="P309" s="204">
        <f>SUM(P310:P311)</f>
        <v>0</v>
      </c>
      <c r="Q309" s="203"/>
      <c r="R309" s="204">
        <f>SUM(R310:R311)</f>
        <v>0.13128100000000001</v>
      </c>
      <c r="S309" s="203"/>
      <c r="T309" s="205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6" t="s">
        <v>80</v>
      </c>
      <c r="AT309" s="207" t="s">
        <v>72</v>
      </c>
      <c r="AU309" s="207" t="s">
        <v>78</v>
      </c>
      <c r="AY309" s="206" t="s">
        <v>131</v>
      </c>
      <c r="BK309" s="208">
        <f>SUM(BK310:BK311)</f>
        <v>0</v>
      </c>
    </row>
    <row r="310" s="2" customFormat="1" ht="16.5" customHeight="1">
      <c r="A310" s="37"/>
      <c r="B310" s="38"/>
      <c r="C310" s="211" t="s">
        <v>732</v>
      </c>
      <c r="D310" s="211" t="s">
        <v>134</v>
      </c>
      <c r="E310" s="212" t="s">
        <v>733</v>
      </c>
      <c r="F310" s="213" t="s">
        <v>734</v>
      </c>
      <c r="G310" s="214" t="s">
        <v>224</v>
      </c>
      <c r="H310" s="215">
        <v>5.2999999999999998</v>
      </c>
      <c r="I310" s="216"/>
      <c r="J310" s="217">
        <f>ROUND(I310*H310,2)</f>
        <v>0</v>
      </c>
      <c r="K310" s="218"/>
      <c r="L310" s="43"/>
      <c r="M310" s="219" t="s">
        <v>1</v>
      </c>
      <c r="N310" s="220" t="s">
        <v>38</v>
      </c>
      <c r="O310" s="90"/>
      <c r="P310" s="221">
        <f>O310*H310</f>
        <v>0</v>
      </c>
      <c r="Q310" s="221">
        <v>0.02477</v>
      </c>
      <c r="R310" s="221">
        <f>Q310*H310</f>
        <v>0.13128100000000001</v>
      </c>
      <c r="S310" s="221">
        <v>0</v>
      </c>
      <c r="T310" s="22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3" t="s">
        <v>201</v>
      </c>
      <c r="AT310" s="223" t="s">
        <v>134</v>
      </c>
      <c r="AU310" s="223" t="s">
        <v>80</v>
      </c>
      <c r="AY310" s="16" t="s">
        <v>131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6" t="s">
        <v>78</v>
      </c>
      <c r="BK310" s="224">
        <f>ROUND(I310*H310,2)</f>
        <v>0</v>
      </c>
      <c r="BL310" s="16" t="s">
        <v>201</v>
      </c>
      <c r="BM310" s="223" t="s">
        <v>735</v>
      </c>
    </row>
    <row r="311" s="13" customFormat="1">
      <c r="A311" s="13"/>
      <c r="B311" s="225"/>
      <c r="C311" s="226"/>
      <c r="D311" s="227" t="s">
        <v>140</v>
      </c>
      <c r="E311" s="228" t="s">
        <v>1</v>
      </c>
      <c r="F311" s="229" t="s">
        <v>736</v>
      </c>
      <c r="G311" s="226"/>
      <c r="H311" s="230">
        <v>5.2999999999999998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140</v>
      </c>
      <c r="AU311" s="236" t="s">
        <v>80</v>
      </c>
      <c r="AV311" s="13" t="s">
        <v>80</v>
      </c>
      <c r="AW311" s="13" t="s">
        <v>30</v>
      </c>
      <c r="AX311" s="13" t="s">
        <v>78</v>
      </c>
      <c r="AY311" s="236" t="s">
        <v>131</v>
      </c>
    </row>
    <row r="312" s="12" customFormat="1" ht="22.8" customHeight="1">
      <c r="A312" s="12"/>
      <c r="B312" s="195"/>
      <c r="C312" s="196"/>
      <c r="D312" s="197" t="s">
        <v>72</v>
      </c>
      <c r="E312" s="209" t="s">
        <v>737</v>
      </c>
      <c r="F312" s="209" t="s">
        <v>738</v>
      </c>
      <c r="G312" s="196"/>
      <c r="H312" s="196"/>
      <c r="I312" s="199"/>
      <c r="J312" s="210">
        <f>BK312</f>
        <v>0</v>
      </c>
      <c r="K312" s="196"/>
      <c r="L312" s="201"/>
      <c r="M312" s="202"/>
      <c r="N312" s="203"/>
      <c r="O312" s="203"/>
      <c r="P312" s="204">
        <f>SUM(P313:P314)</f>
        <v>0</v>
      </c>
      <c r="Q312" s="203"/>
      <c r="R312" s="204">
        <f>SUM(R313:R314)</f>
        <v>0.016815</v>
      </c>
      <c r="S312" s="203"/>
      <c r="T312" s="205">
        <f>SUM(T313:T314)</f>
        <v>0.0095189999999999997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6" t="s">
        <v>80</v>
      </c>
      <c r="AT312" s="207" t="s">
        <v>72</v>
      </c>
      <c r="AU312" s="207" t="s">
        <v>78</v>
      </c>
      <c r="AY312" s="206" t="s">
        <v>131</v>
      </c>
      <c r="BK312" s="208">
        <f>SUM(BK313:BK314)</f>
        <v>0</v>
      </c>
    </row>
    <row r="313" s="2" customFormat="1" ht="16.5" customHeight="1">
      <c r="A313" s="37"/>
      <c r="B313" s="38"/>
      <c r="C313" s="211" t="s">
        <v>739</v>
      </c>
      <c r="D313" s="211" t="s">
        <v>134</v>
      </c>
      <c r="E313" s="212" t="s">
        <v>740</v>
      </c>
      <c r="F313" s="213" t="s">
        <v>741</v>
      </c>
      <c r="G313" s="214" t="s">
        <v>224</v>
      </c>
      <c r="H313" s="215">
        <v>5.7000000000000002</v>
      </c>
      <c r="I313" s="216"/>
      <c r="J313" s="217">
        <f>ROUND(I313*H313,2)</f>
        <v>0</v>
      </c>
      <c r="K313" s="218"/>
      <c r="L313" s="43"/>
      <c r="M313" s="219" t="s">
        <v>1</v>
      </c>
      <c r="N313" s="220" t="s">
        <v>38</v>
      </c>
      <c r="O313" s="90"/>
      <c r="P313" s="221">
        <f>O313*H313</f>
        <v>0</v>
      </c>
      <c r="Q313" s="221">
        <v>0</v>
      </c>
      <c r="R313" s="221">
        <f>Q313*H313</f>
        <v>0</v>
      </c>
      <c r="S313" s="221">
        <v>0.00167</v>
      </c>
      <c r="T313" s="222">
        <f>S313*H313</f>
        <v>0.0095189999999999997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3" t="s">
        <v>201</v>
      </c>
      <c r="AT313" s="223" t="s">
        <v>134</v>
      </c>
      <c r="AU313" s="223" t="s">
        <v>80</v>
      </c>
      <c r="AY313" s="16" t="s">
        <v>131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6" t="s">
        <v>78</v>
      </c>
      <c r="BK313" s="224">
        <f>ROUND(I313*H313,2)</f>
        <v>0</v>
      </c>
      <c r="BL313" s="16" t="s">
        <v>201</v>
      </c>
      <c r="BM313" s="223" t="s">
        <v>742</v>
      </c>
    </row>
    <row r="314" s="2" customFormat="1" ht="24.15" customHeight="1">
      <c r="A314" s="37"/>
      <c r="B314" s="38"/>
      <c r="C314" s="211" t="s">
        <v>743</v>
      </c>
      <c r="D314" s="211" t="s">
        <v>134</v>
      </c>
      <c r="E314" s="212" t="s">
        <v>744</v>
      </c>
      <c r="F314" s="213" t="s">
        <v>745</v>
      </c>
      <c r="G314" s="214" t="s">
        <v>224</v>
      </c>
      <c r="H314" s="215">
        <v>5.7000000000000002</v>
      </c>
      <c r="I314" s="216"/>
      <c r="J314" s="217">
        <f>ROUND(I314*H314,2)</f>
        <v>0</v>
      </c>
      <c r="K314" s="218"/>
      <c r="L314" s="43"/>
      <c r="M314" s="219" t="s">
        <v>1</v>
      </c>
      <c r="N314" s="220" t="s">
        <v>38</v>
      </c>
      <c r="O314" s="90"/>
      <c r="P314" s="221">
        <f>O314*H314</f>
        <v>0</v>
      </c>
      <c r="Q314" s="221">
        <v>0.0029499999999999999</v>
      </c>
      <c r="R314" s="221">
        <f>Q314*H314</f>
        <v>0.016815</v>
      </c>
      <c r="S314" s="221">
        <v>0</v>
      </c>
      <c r="T314" s="22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3" t="s">
        <v>201</v>
      </c>
      <c r="AT314" s="223" t="s">
        <v>134</v>
      </c>
      <c r="AU314" s="223" t="s">
        <v>80</v>
      </c>
      <c r="AY314" s="16" t="s">
        <v>131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6" t="s">
        <v>78</v>
      </c>
      <c r="BK314" s="224">
        <f>ROUND(I314*H314,2)</f>
        <v>0</v>
      </c>
      <c r="BL314" s="16" t="s">
        <v>201</v>
      </c>
      <c r="BM314" s="223" t="s">
        <v>746</v>
      </c>
    </row>
    <row r="315" s="12" customFormat="1" ht="22.8" customHeight="1">
      <c r="A315" s="12"/>
      <c r="B315" s="195"/>
      <c r="C315" s="196"/>
      <c r="D315" s="197" t="s">
        <v>72</v>
      </c>
      <c r="E315" s="209" t="s">
        <v>747</v>
      </c>
      <c r="F315" s="209" t="s">
        <v>748</v>
      </c>
      <c r="G315" s="196"/>
      <c r="H315" s="196"/>
      <c r="I315" s="199"/>
      <c r="J315" s="210">
        <f>BK315</f>
        <v>0</v>
      </c>
      <c r="K315" s="196"/>
      <c r="L315" s="201"/>
      <c r="M315" s="202"/>
      <c r="N315" s="203"/>
      <c r="O315" s="203"/>
      <c r="P315" s="204">
        <f>SUM(P316:P341)</f>
        <v>0</v>
      </c>
      <c r="Q315" s="203"/>
      <c r="R315" s="204">
        <f>SUM(R316:R341)</f>
        <v>0.49723540000000005</v>
      </c>
      <c r="S315" s="203"/>
      <c r="T315" s="205">
        <f>SUM(T316:T341)</f>
        <v>0.0114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6" t="s">
        <v>80</v>
      </c>
      <c r="AT315" s="207" t="s">
        <v>72</v>
      </c>
      <c r="AU315" s="207" t="s">
        <v>78</v>
      </c>
      <c r="AY315" s="206" t="s">
        <v>131</v>
      </c>
      <c r="BK315" s="208">
        <f>SUM(BK316:BK341)</f>
        <v>0</v>
      </c>
    </row>
    <row r="316" s="2" customFormat="1" ht="24.15" customHeight="1">
      <c r="A316" s="37"/>
      <c r="B316" s="38"/>
      <c r="C316" s="211" t="s">
        <v>749</v>
      </c>
      <c r="D316" s="211" t="s">
        <v>134</v>
      </c>
      <c r="E316" s="212" t="s">
        <v>750</v>
      </c>
      <c r="F316" s="213" t="s">
        <v>751</v>
      </c>
      <c r="G316" s="214" t="s">
        <v>153</v>
      </c>
      <c r="H316" s="215">
        <v>1.44</v>
      </c>
      <c r="I316" s="216"/>
      <c r="J316" s="217">
        <f>ROUND(I316*H316,2)</f>
        <v>0</v>
      </c>
      <c r="K316" s="218"/>
      <c r="L316" s="43"/>
      <c r="M316" s="219" t="s">
        <v>1</v>
      </c>
      <c r="N316" s="220" t="s">
        <v>38</v>
      </c>
      <c r="O316" s="90"/>
      <c r="P316" s="221">
        <f>O316*H316</f>
        <v>0</v>
      </c>
      <c r="Q316" s="221">
        <v>0.00025999999999999998</v>
      </c>
      <c r="R316" s="221">
        <f>Q316*H316</f>
        <v>0.00037439999999999994</v>
      </c>
      <c r="S316" s="221">
        <v>0</v>
      </c>
      <c r="T316" s="22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3" t="s">
        <v>201</v>
      </c>
      <c r="AT316" s="223" t="s">
        <v>134</v>
      </c>
      <c r="AU316" s="223" t="s">
        <v>80</v>
      </c>
      <c r="AY316" s="16" t="s">
        <v>131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6" t="s">
        <v>78</v>
      </c>
      <c r="BK316" s="224">
        <f>ROUND(I316*H316,2)</f>
        <v>0</v>
      </c>
      <c r="BL316" s="16" t="s">
        <v>201</v>
      </c>
      <c r="BM316" s="223" t="s">
        <v>752</v>
      </c>
    </row>
    <row r="317" s="13" customFormat="1">
      <c r="A317" s="13"/>
      <c r="B317" s="225"/>
      <c r="C317" s="226"/>
      <c r="D317" s="227" t="s">
        <v>140</v>
      </c>
      <c r="E317" s="228" t="s">
        <v>1</v>
      </c>
      <c r="F317" s="229" t="s">
        <v>753</v>
      </c>
      <c r="G317" s="226"/>
      <c r="H317" s="230">
        <v>1.44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140</v>
      </c>
      <c r="AU317" s="236" t="s">
        <v>80</v>
      </c>
      <c r="AV317" s="13" t="s">
        <v>80</v>
      </c>
      <c r="AW317" s="13" t="s">
        <v>30</v>
      </c>
      <c r="AX317" s="13" t="s">
        <v>78</v>
      </c>
      <c r="AY317" s="236" t="s">
        <v>131</v>
      </c>
    </row>
    <row r="318" s="2" customFormat="1" ht="24.15" customHeight="1">
      <c r="A318" s="37"/>
      <c r="B318" s="38"/>
      <c r="C318" s="237" t="s">
        <v>754</v>
      </c>
      <c r="D318" s="237" t="s">
        <v>146</v>
      </c>
      <c r="E318" s="238" t="s">
        <v>755</v>
      </c>
      <c r="F318" s="239" t="s">
        <v>756</v>
      </c>
      <c r="G318" s="240" t="s">
        <v>153</v>
      </c>
      <c r="H318" s="241">
        <v>1.44</v>
      </c>
      <c r="I318" s="242"/>
      <c r="J318" s="243">
        <f>ROUND(I318*H318,2)</f>
        <v>0</v>
      </c>
      <c r="K318" s="244"/>
      <c r="L318" s="245"/>
      <c r="M318" s="246" t="s">
        <v>1</v>
      </c>
      <c r="N318" s="247" t="s">
        <v>38</v>
      </c>
      <c r="O318" s="90"/>
      <c r="P318" s="221">
        <f>O318*H318</f>
        <v>0</v>
      </c>
      <c r="Q318" s="221">
        <v>0.036810000000000002</v>
      </c>
      <c r="R318" s="221">
        <f>Q318*H318</f>
        <v>0.053006400000000002</v>
      </c>
      <c r="S318" s="221">
        <v>0</v>
      </c>
      <c r="T318" s="22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3" t="s">
        <v>268</v>
      </c>
      <c r="AT318" s="223" t="s">
        <v>146</v>
      </c>
      <c r="AU318" s="223" t="s">
        <v>80</v>
      </c>
      <c r="AY318" s="16" t="s">
        <v>131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6" t="s">
        <v>78</v>
      </c>
      <c r="BK318" s="224">
        <f>ROUND(I318*H318,2)</f>
        <v>0</v>
      </c>
      <c r="BL318" s="16" t="s">
        <v>201</v>
      </c>
      <c r="BM318" s="223" t="s">
        <v>757</v>
      </c>
    </row>
    <row r="319" s="2" customFormat="1" ht="24.15" customHeight="1">
      <c r="A319" s="37"/>
      <c r="B319" s="38"/>
      <c r="C319" s="211" t="s">
        <v>758</v>
      </c>
      <c r="D319" s="211" t="s">
        <v>134</v>
      </c>
      <c r="E319" s="212" t="s">
        <v>759</v>
      </c>
      <c r="F319" s="213" t="s">
        <v>760</v>
      </c>
      <c r="G319" s="214" t="s">
        <v>153</v>
      </c>
      <c r="H319" s="215">
        <v>2.7000000000000002</v>
      </c>
      <c r="I319" s="216"/>
      <c r="J319" s="217">
        <f>ROUND(I319*H319,2)</f>
        <v>0</v>
      </c>
      <c r="K319" s="218"/>
      <c r="L319" s="43"/>
      <c r="M319" s="219" t="s">
        <v>1</v>
      </c>
      <c r="N319" s="220" t="s">
        <v>38</v>
      </c>
      <c r="O319" s="90"/>
      <c r="P319" s="221">
        <f>O319*H319</f>
        <v>0</v>
      </c>
      <c r="Q319" s="221">
        <v>0.00025000000000000001</v>
      </c>
      <c r="R319" s="221">
        <f>Q319*H319</f>
        <v>0.00067500000000000004</v>
      </c>
      <c r="S319" s="221">
        <v>0</v>
      </c>
      <c r="T319" s="22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3" t="s">
        <v>201</v>
      </c>
      <c r="AT319" s="223" t="s">
        <v>134</v>
      </c>
      <c r="AU319" s="223" t="s">
        <v>80</v>
      </c>
      <c r="AY319" s="16" t="s">
        <v>131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6" t="s">
        <v>78</v>
      </c>
      <c r="BK319" s="224">
        <f>ROUND(I319*H319,2)</f>
        <v>0</v>
      </c>
      <c r="BL319" s="16" t="s">
        <v>201</v>
      </c>
      <c r="BM319" s="223" t="s">
        <v>761</v>
      </c>
    </row>
    <row r="320" s="13" customFormat="1">
      <c r="A320" s="13"/>
      <c r="B320" s="225"/>
      <c r="C320" s="226"/>
      <c r="D320" s="227" t="s">
        <v>140</v>
      </c>
      <c r="E320" s="228" t="s">
        <v>1</v>
      </c>
      <c r="F320" s="229" t="s">
        <v>762</v>
      </c>
      <c r="G320" s="226"/>
      <c r="H320" s="230">
        <v>2.7000000000000002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140</v>
      </c>
      <c r="AU320" s="236" t="s">
        <v>80</v>
      </c>
      <c r="AV320" s="13" t="s">
        <v>80</v>
      </c>
      <c r="AW320" s="13" t="s">
        <v>30</v>
      </c>
      <c r="AX320" s="13" t="s">
        <v>78</v>
      </c>
      <c r="AY320" s="236" t="s">
        <v>131</v>
      </c>
    </row>
    <row r="321" s="2" customFormat="1" ht="24.15" customHeight="1">
      <c r="A321" s="37"/>
      <c r="B321" s="38"/>
      <c r="C321" s="237" t="s">
        <v>763</v>
      </c>
      <c r="D321" s="237" t="s">
        <v>146</v>
      </c>
      <c r="E321" s="238" t="s">
        <v>764</v>
      </c>
      <c r="F321" s="239" t="s">
        <v>765</v>
      </c>
      <c r="G321" s="240" t="s">
        <v>153</v>
      </c>
      <c r="H321" s="241">
        <v>2.7000000000000002</v>
      </c>
      <c r="I321" s="242"/>
      <c r="J321" s="243">
        <f>ROUND(I321*H321,2)</f>
        <v>0</v>
      </c>
      <c r="K321" s="244"/>
      <c r="L321" s="245"/>
      <c r="M321" s="246" t="s">
        <v>1</v>
      </c>
      <c r="N321" s="247" t="s">
        <v>38</v>
      </c>
      <c r="O321" s="90"/>
      <c r="P321" s="221">
        <f>O321*H321</f>
        <v>0</v>
      </c>
      <c r="Q321" s="221">
        <v>0.036420000000000001</v>
      </c>
      <c r="R321" s="221">
        <f>Q321*H321</f>
        <v>0.098334000000000005</v>
      </c>
      <c r="S321" s="221">
        <v>0</v>
      </c>
      <c r="T321" s="22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3" t="s">
        <v>268</v>
      </c>
      <c r="AT321" s="223" t="s">
        <v>146</v>
      </c>
      <c r="AU321" s="223" t="s">
        <v>80</v>
      </c>
      <c r="AY321" s="16" t="s">
        <v>131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6" t="s">
        <v>78</v>
      </c>
      <c r="BK321" s="224">
        <f>ROUND(I321*H321,2)</f>
        <v>0</v>
      </c>
      <c r="BL321" s="16" t="s">
        <v>201</v>
      </c>
      <c r="BM321" s="223" t="s">
        <v>766</v>
      </c>
    </row>
    <row r="322" s="2" customFormat="1" ht="24.15" customHeight="1">
      <c r="A322" s="37"/>
      <c r="B322" s="38"/>
      <c r="C322" s="211" t="s">
        <v>767</v>
      </c>
      <c r="D322" s="211" t="s">
        <v>134</v>
      </c>
      <c r="E322" s="212" t="s">
        <v>768</v>
      </c>
      <c r="F322" s="213" t="s">
        <v>769</v>
      </c>
      <c r="G322" s="214" t="s">
        <v>191</v>
      </c>
      <c r="H322" s="215">
        <v>5</v>
      </c>
      <c r="I322" s="216"/>
      <c r="J322" s="217">
        <f>ROUND(I322*H322,2)</f>
        <v>0</v>
      </c>
      <c r="K322" s="218"/>
      <c r="L322" s="43"/>
      <c r="M322" s="219" t="s">
        <v>1</v>
      </c>
      <c r="N322" s="220" t="s">
        <v>38</v>
      </c>
      <c r="O322" s="90"/>
      <c r="P322" s="221">
        <f>O322*H322</f>
        <v>0</v>
      </c>
      <c r="Q322" s="221">
        <v>0.00025999999999999998</v>
      </c>
      <c r="R322" s="221">
        <f>Q322*H322</f>
        <v>0.0012999999999999999</v>
      </c>
      <c r="S322" s="221">
        <v>0</v>
      </c>
      <c r="T322" s="22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3" t="s">
        <v>201</v>
      </c>
      <c r="AT322" s="223" t="s">
        <v>134</v>
      </c>
      <c r="AU322" s="223" t="s">
        <v>80</v>
      </c>
      <c r="AY322" s="16" t="s">
        <v>131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6" t="s">
        <v>78</v>
      </c>
      <c r="BK322" s="224">
        <f>ROUND(I322*H322,2)</f>
        <v>0</v>
      </c>
      <c r="BL322" s="16" t="s">
        <v>201</v>
      </c>
      <c r="BM322" s="223" t="s">
        <v>770</v>
      </c>
    </row>
    <row r="323" s="13" customFormat="1">
      <c r="A323" s="13"/>
      <c r="B323" s="225"/>
      <c r="C323" s="226"/>
      <c r="D323" s="227" t="s">
        <v>140</v>
      </c>
      <c r="E323" s="228" t="s">
        <v>1</v>
      </c>
      <c r="F323" s="229" t="s">
        <v>156</v>
      </c>
      <c r="G323" s="226"/>
      <c r="H323" s="230">
        <v>5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140</v>
      </c>
      <c r="AU323" s="236" t="s">
        <v>80</v>
      </c>
      <c r="AV323" s="13" t="s">
        <v>80</v>
      </c>
      <c r="AW323" s="13" t="s">
        <v>30</v>
      </c>
      <c r="AX323" s="13" t="s">
        <v>78</v>
      </c>
      <c r="AY323" s="236" t="s">
        <v>131</v>
      </c>
    </row>
    <row r="324" s="2" customFormat="1" ht="21.75" customHeight="1">
      <c r="A324" s="37"/>
      <c r="B324" s="38"/>
      <c r="C324" s="237" t="s">
        <v>771</v>
      </c>
      <c r="D324" s="237" t="s">
        <v>146</v>
      </c>
      <c r="E324" s="238" t="s">
        <v>772</v>
      </c>
      <c r="F324" s="239" t="s">
        <v>773</v>
      </c>
      <c r="G324" s="240" t="s">
        <v>153</v>
      </c>
      <c r="H324" s="241">
        <v>2.52</v>
      </c>
      <c r="I324" s="242"/>
      <c r="J324" s="243">
        <f>ROUND(I324*H324,2)</f>
        <v>0</v>
      </c>
      <c r="K324" s="244"/>
      <c r="L324" s="245"/>
      <c r="M324" s="246" t="s">
        <v>1</v>
      </c>
      <c r="N324" s="247" t="s">
        <v>38</v>
      </c>
      <c r="O324" s="90"/>
      <c r="P324" s="221">
        <f>O324*H324</f>
        <v>0</v>
      </c>
      <c r="Q324" s="221">
        <v>0.040280000000000003</v>
      </c>
      <c r="R324" s="221">
        <f>Q324*H324</f>
        <v>0.10150560000000002</v>
      </c>
      <c r="S324" s="221">
        <v>0</v>
      </c>
      <c r="T324" s="22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3" t="s">
        <v>268</v>
      </c>
      <c r="AT324" s="223" t="s">
        <v>146</v>
      </c>
      <c r="AU324" s="223" t="s">
        <v>80</v>
      </c>
      <c r="AY324" s="16" t="s">
        <v>131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6" t="s">
        <v>78</v>
      </c>
      <c r="BK324" s="224">
        <f>ROUND(I324*H324,2)</f>
        <v>0</v>
      </c>
      <c r="BL324" s="16" t="s">
        <v>201</v>
      </c>
      <c r="BM324" s="223" t="s">
        <v>774</v>
      </c>
    </row>
    <row r="325" s="2" customFormat="1">
      <c r="A325" s="37"/>
      <c r="B325" s="38"/>
      <c r="C325" s="39"/>
      <c r="D325" s="227" t="s">
        <v>297</v>
      </c>
      <c r="E325" s="39"/>
      <c r="F325" s="248" t="s">
        <v>775</v>
      </c>
      <c r="G325" s="39"/>
      <c r="H325" s="39"/>
      <c r="I325" s="249"/>
      <c r="J325" s="39"/>
      <c r="K325" s="39"/>
      <c r="L325" s="43"/>
      <c r="M325" s="250"/>
      <c r="N325" s="251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297</v>
      </c>
      <c r="AU325" s="16" t="s">
        <v>80</v>
      </c>
    </row>
    <row r="326" s="2" customFormat="1" ht="24.15" customHeight="1">
      <c r="A326" s="37"/>
      <c r="B326" s="38"/>
      <c r="C326" s="211" t="s">
        <v>776</v>
      </c>
      <c r="D326" s="211" t="s">
        <v>134</v>
      </c>
      <c r="E326" s="212" t="s">
        <v>777</v>
      </c>
      <c r="F326" s="213" t="s">
        <v>778</v>
      </c>
      <c r="G326" s="214" t="s">
        <v>191</v>
      </c>
      <c r="H326" s="215">
        <v>10</v>
      </c>
      <c r="I326" s="216"/>
      <c r="J326" s="217">
        <f>ROUND(I326*H326,2)</f>
        <v>0</v>
      </c>
      <c r="K326" s="218"/>
      <c r="L326" s="43"/>
      <c r="M326" s="219" t="s">
        <v>1</v>
      </c>
      <c r="N326" s="220" t="s">
        <v>38</v>
      </c>
      <c r="O326" s="90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3" t="s">
        <v>201</v>
      </c>
      <c r="AT326" s="223" t="s">
        <v>134</v>
      </c>
      <c r="AU326" s="223" t="s">
        <v>80</v>
      </c>
      <c r="AY326" s="16" t="s">
        <v>131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6" t="s">
        <v>78</v>
      </c>
      <c r="BK326" s="224">
        <f>ROUND(I326*H326,2)</f>
        <v>0</v>
      </c>
      <c r="BL326" s="16" t="s">
        <v>201</v>
      </c>
      <c r="BM326" s="223" t="s">
        <v>779</v>
      </c>
    </row>
    <row r="327" s="2" customFormat="1" ht="24.15" customHeight="1">
      <c r="A327" s="37"/>
      <c r="B327" s="38"/>
      <c r="C327" s="237" t="s">
        <v>780</v>
      </c>
      <c r="D327" s="237" t="s">
        <v>146</v>
      </c>
      <c r="E327" s="238" t="s">
        <v>781</v>
      </c>
      <c r="F327" s="239" t="s">
        <v>782</v>
      </c>
      <c r="G327" s="240" t="s">
        <v>191</v>
      </c>
      <c r="H327" s="241">
        <v>7</v>
      </c>
      <c r="I327" s="242"/>
      <c r="J327" s="243">
        <f>ROUND(I327*H327,2)</f>
        <v>0</v>
      </c>
      <c r="K327" s="244"/>
      <c r="L327" s="245"/>
      <c r="M327" s="246" t="s">
        <v>1</v>
      </c>
      <c r="N327" s="247" t="s">
        <v>38</v>
      </c>
      <c r="O327" s="90"/>
      <c r="P327" s="221">
        <f>O327*H327</f>
        <v>0</v>
      </c>
      <c r="Q327" s="221">
        <v>0.012999999999999999</v>
      </c>
      <c r="R327" s="221">
        <f>Q327*H327</f>
        <v>0.090999999999999998</v>
      </c>
      <c r="S327" s="221">
        <v>0</v>
      </c>
      <c r="T327" s="22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3" t="s">
        <v>268</v>
      </c>
      <c r="AT327" s="223" t="s">
        <v>146</v>
      </c>
      <c r="AU327" s="223" t="s">
        <v>80</v>
      </c>
      <c r="AY327" s="16" t="s">
        <v>131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6" t="s">
        <v>78</v>
      </c>
      <c r="BK327" s="224">
        <f>ROUND(I327*H327,2)</f>
        <v>0</v>
      </c>
      <c r="BL327" s="16" t="s">
        <v>201</v>
      </c>
      <c r="BM327" s="223" t="s">
        <v>783</v>
      </c>
    </row>
    <row r="328" s="2" customFormat="1" ht="24.15" customHeight="1">
      <c r="A328" s="37"/>
      <c r="B328" s="38"/>
      <c r="C328" s="237" t="s">
        <v>784</v>
      </c>
      <c r="D328" s="237" t="s">
        <v>146</v>
      </c>
      <c r="E328" s="238" t="s">
        <v>785</v>
      </c>
      <c r="F328" s="239" t="s">
        <v>786</v>
      </c>
      <c r="G328" s="240" t="s">
        <v>191</v>
      </c>
      <c r="H328" s="241">
        <v>3</v>
      </c>
      <c r="I328" s="242"/>
      <c r="J328" s="243">
        <f>ROUND(I328*H328,2)</f>
        <v>0</v>
      </c>
      <c r="K328" s="244"/>
      <c r="L328" s="245"/>
      <c r="M328" s="246" t="s">
        <v>1</v>
      </c>
      <c r="N328" s="247" t="s">
        <v>38</v>
      </c>
      <c r="O328" s="90"/>
      <c r="P328" s="221">
        <f>O328*H328</f>
        <v>0</v>
      </c>
      <c r="Q328" s="221">
        <v>0.016</v>
      </c>
      <c r="R328" s="221">
        <f>Q328*H328</f>
        <v>0.048000000000000001</v>
      </c>
      <c r="S328" s="221">
        <v>0</v>
      </c>
      <c r="T328" s="22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3" t="s">
        <v>268</v>
      </c>
      <c r="AT328" s="223" t="s">
        <v>146</v>
      </c>
      <c r="AU328" s="223" t="s">
        <v>80</v>
      </c>
      <c r="AY328" s="16" t="s">
        <v>131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6" t="s">
        <v>78</v>
      </c>
      <c r="BK328" s="224">
        <f>ROUND(I328*H328,2)</f>
        <v>0</v>
      </c>
      <c r="BL328" s="16" t="s">
        <v>201</v>
      </c>
      <c r="BM328" s="223" t="s">
        <v>787</v>
      </c>
    </row>
    <row r="329" s="2" customFormat="1" ht="24.15" customHeight="1">
      <c r="A329" s="37"/>
      <c r="B329" s="38"/>
      <c r="C329" s="211" t="s">
        <v>788</v>
      </c>
      <c r="D329" s="211" t="s">
        <v>134</v>
      </c>
      <c r="E329" s="212" t="s">
        <v>789</v>
      </c>
      <c r="F329" s="213" t="s">
        <v>790</v>
      </c>
      <c r="G329" s="214" t="s">
        <v>191</v>
      </c>
      <c r="H329" s="215">
        <v>1</v>
      </c>
      <c r="I329" s="216"/>
      <c r="J329" s="217">
        <f>ROUND(I329*H329,2)</f>
        <v>0</v>
      </c>
      <c r="K329" s="218"/>
      <c r="L329" s="43"/>
      <c r="M329" s="219" t="s">
        <v>1</v>
      </c>
      <c r="N329" s="220" t="s">
        <v>38</v>
      </c>
      <c r="O329" s="90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3" t="s">
        <v>201</v>
      </c>
      <c r="AT329" s="223" t="s">
        <v>134</v>
      </c>
      <c r="AU329" s="223" t="s">
        <v>80</v>
      </c>
      <c r="AY329" s="16" t="s">
        <v>131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6" t="s">
        <v>78</v>
      </c>
      <c r="BK329" s="224">
        <f>ROUND(I329*H329,2)</f>
        <v>0</v>
      </c>
      <c r="BL329" s="16" t="s">
        <v>201</v>
      </c>
      <c r="BM329" s="223" t="s">
        <v>791</v>
      </c>
    </row>
    <row r="330" s="2" customFormat="1" ht="24.15" customHeight="1">
      <c r="A330" s="37"/>
      <c r="B330" s="38"/>
      <c r="C330" s="237" t="s">
        <v>792</v>
      </c>
      <c r="D330" s="237" t="s">
        <v>146</v>
      </c>
      <c r="E330" s="238" t="s">
        <v>793</v>
      </c>
      <c r="F330" s="239" t="s">
        <v>794</v>
      </c>
      <c r="G330" s="240" t="s">
        <v>191</v>
      </c>
      <c r="H330" s="241">
        <v>1</v>
      </c>
      <c r="I330" s="242"/>
      <c r="J330" s="243">
        <f>ROUND(I330*H330,2)</f>
        <v>0</v>
      </c>
      <c r="K330" s="244"/>
      <c r="L330" s="245"/>
      <c r="M330" s="246" t="s">
        <v>1</v>
      </c>
      <c r="N330" s="247" t="s">
        <v>38</v>
      </c>
      <c r="O330" s="90"/>
      <c r="P330" s="221">
        <f>O330*H330</f>
        <v>0</v>
      </c>
      <c r="Q330" s="221">
        <v>0.020500000000000001</v>
      </c>
      <c r="R330" s="221">
        <f>Q330*H330</f>
        <v>0.020500000000000001</v>
      </c>
      <c r="S330" s="221">
        <v>0</v>
      </c>
      <c r="T330" s="22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3" t="s">
        <v>268</v>
      </c>
      <c r="AT330" s="223" t="s">
        <v>146</v>
      </c>
      <c r="AU330" s="223" t="s">
        <v>80</v>
      </c>
      <c r="AY330" s="16" t="s">
        <v>131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6" t="s">
        <v>78</v>
      </c>
      <c r="BK330" s="224">
        <f>ROUND(I330*H330,2)</f>
        <v>0</v>
      </c>
      <c r="BL330" s="16" t="s">
        <v>201</v>
      </c>
      <c r="BM330" s="223" t="s">
        <v>795</v>
      </c>
    </row>
    <row r="331" s="2" customFormat="1" ht="24.15" customHeight="1">
      <c r="A331" s="37"/>
      <c r="B331" s="38"/>
      <c r="C331" s="211" t="s">
        <v>796</v>
      </c>
      <c r="D331" s="211" t="s">
        <v>134</v>
      </c>
      <c r="E331" s="212" t="s">
        <v>797</v>
      </c>
      <c r="F331" s="213" t="s">
        <v>798</v>
      </c>
      <c r="G331" s="214" t="s">
        <v>191</v>
      </c>
      <c r="H331" s="215">
        <v>1</v>
      </c>
      <c r="I331" s="216"/>
      <c r="J331" s="217">
        <f>ROUND(I331*H331,2)</f>
        <v>0</v>
      </c>
      <c r="K331" s="218"/>
      <c r="L331" s="43"/>
      <c r="M331" s="219" t="s">
        <v>1</v>
      </c>
      <c r="N331" s="220" t="s">
        <v>38</v>
      </c>
      <c r="O331" s="90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3" t="s">
        <v>201</v>
      </c>
      <c r="AT331" s="223" t="s">
        <v>134</v>
      </c>
      <c r="AU331" s="223" t="s">
        <v>80</v>
      </c>
      <c r="AY331" s="16" t="s">
        <v>131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6" t="s">
        <v>78</v>
      </c>
      <c r="BK331" s="224">
        <f>ROUND(I331*H331,2)</f>
        <v>0</v>
      </c>
      <c r="BL331" s="16" t="s">
        <v>201</v>
      </c>
      <c r="BM331" s="223" t="s">
        <v>799</v>
      </c>
    </row>
    <row r="332" s="2" customFormat="1" ht="24.15" customHeight="1">
      <c r="A332" s="37"/>
      <c r="B332" s="38"/>
      <c r="C332" s="237" t="s">
        <v>800</v>
      </c>
      <c r="D332" s="237" t="s">
        <v>146</v>
      </c>
      <c r="E332" s="238" t="s">
        <v>801</v>
      </c>
      <c r="F332" s="239" t="s">
        <v>802</v>
      </c>
      <c r="G332" s="240" t="s">
        <v>191</v>
      </c>
      <c r="H332" s="241">
        <v>1</v>
      </c>
      <c r="I332" s="242"/>
      <c r="J332" s="243">
        <f>ROUND(I332*H332,2)</f>
        <v>0</v>
      </c>
      <c r="K332" s="244"/>
      <c r="L332" s="245"/>
      <c r="M332" s="246" t="s">
        <v>1</v>
      </c>
      <c r="N332" s="247" t="s">
        <v>38</v>
      </c>
      <c r="O332" s="90"/>
      <c r="P332" s="221">
        <f>O332*H332</f>
        <v>0</v>
      </c>
      <c r="Q332" s="221">
        <v>0.040000000000000001</v>
      </c>
      <c r="R332" s="221">
        <f>Q332*H332</f>
        <v>0.040000000000000001</v>
      </c>
      <c r="S332" s="221">
        <v>0</v>
      </c>
      <c r="T332" s="22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3" t="s">
        <v>268</v>
      </c>
      <c r="AT332" s="223" t="s">
        <v>146</v>
      </c>
      <c r="AU332" s="223" t="s">
        <v>80</v>
      </c>
      <c r="AY332" s="16" t="s">
        <v>131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6" t="s">
        <v>78</v>
      </c>
      <c r="BK332" s="224">
        <f>ROUND(I332*H332,2)</f>
        <v>0</v>
      </c>
      <c r="BL332" s="16" t="s">
        <v>201</v>
      </c>
      <c r="BM332" s="223" t="s">
        <v>803</v>
      </c>
    </row>
    <row r="333" s="2" customFormat="1">
      <c r="A333" s="37"/>
      <c r="B333" s="38"/>
      <c r="C333" s="39"/>
      <c r="D333" s="227" t="s">
        <v>297</v>
      </c>
      <c r="E333" s="39"/>
      <c r="F333" s="248" t="s">
        <v>804</v>
      </c>
      <c r="G333" s="39"/>
      <c r="H333" s="39"/>
      <c r="I333" s="249"/>
      <c r="J333" s="39"/>
      <c r="K333" s="39"/>
      <c r="L333" s="43"/>
      <c r="M333" s="250"/>
      <c r="N333" s="251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297</v>
      </c>
      <c r="AU333" s="16" t="s">
        <v>80</v>
      </c>
    </row>
    <row r="334" s="2" customFormat="1" ht="16.5" customHeight="1">
      <c r="A334" s="37"/>
      <c r="B334" s="38"/>
      <c r="C334" s="211" t="s">
        <v>805</v>
      </c>
      <c r="D334" s="211" t="s">
        <v>134</v>
      </c>
      <c r="E334" s="212" t="s">
        <v>806</v>
      </c>
      <c r="F334" s="213" t="s">
        <v>807</v>
      </c>
      <c r="G334" s="214" t="s">
        <v>191</v>
      </c>
      <c r="H334" s="215">
        <v>11</v>
      </c>
      <c r="I334" s="216"/>
      <c r="J334" s="217">
        <f>ROUND(I334*H334,2)</f>
        <v>0</v>
      </c>
      <c r="K334" s="218"/>
      <c r="L334" s="43"/>
      <c r="M334" s="219" t="s">
        <v>1</v>
      </c>
      <c r="N334" s="220" t="s">
        <v>38</v>
      </c>
      <c r="O334" s="90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3" t="s">
        <v>201</v>
      </c>
      <c r="AT334" s="223" t="s">
        <v>134</v>
      </c>
      <c r="AU334" s="223" t="s">
        <v>80</v>
      </c>
      <c r="AY334" s="16" t="s">
        <v>131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6" t="s">
        <v>78</v>
      </c>
      <c r="BK334" s="224">
        <f>ROUND(I334*H334,2)</f>
        <v>0</v>
      </c>
      <c r="BL334" s="16" t="s">
        <v>201</v>
      </c>
      <c r="BM334" s="223" t="s">
        <v>808</v>
      </c>
    </row>
    <row r="335" s="2" customFormat="1" ht="21.75" customHeight="1">
      <c r="A335" s="37"/>
      <c r="B335" s="38"/>
      <c r="C335" s="237" t="s">
        <v>809</v>
      </c>
      <c r="D335" s="237" t="s">
        <v>146</v>
      </c>
      <c r="E335" s="238" t="s">
        <v>810</v>
      </c>
      <c r="F335" s="239" t="s">
        <v>811</v>
      </c>
      <c r="G335" s="240" t="s">
        <v>191</v>
      </c>
      <c r="H335" s="241">
        <v>11</v>
      </c>
      <c r="I335" s="242"/>
      <c r="J335" s="243">
        <f>ROUND(I335*H335,2)</f>
        <v>0</v>
      </c>
      <c r="K335" s="244"/>
      <c r="L335" s="245"/>
      <c r="M335" s="246" t="s">
        <v>1</v>
      </c>
      <c r="N335" s="247" t="s">
        <v>38</v>
      </c>
      <c r="O335" s="90"/>
      <c r="P335" s="221">
        <f>O335*H335</f>
        <v>0</v>
      </c>
      <c r="Q335" s="221">
        <v>0.00024000000000000001</v>
      </c>
      <c r="R335" s="221">
        <f>Q335*H335</f>
        <v>0.00264</v>
      </c>
      <c r="S335" s="221">
        <v>0</v>
      </c>
      <c r="T335" s="22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3" t="s">
        <v>268</v>
      </c>
      <c r="AT335" s="223" t="s">
        <v>146</v>
      </c>
      <c r="AU335" s="223" t="s">
        <v>80</v>
      </c>
      <c r="AY335" s="16" t="s">
        <v>131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6" t="s">
        <v>78</v>
      </c>
      <c r="BK335" s="224">
        <f>ROUND(I335*H335,2)</f>
        <v>0</v>
      </c>
      <c r="BL335" s="16" t="s">
        <v>201</v>
      </c>
      <c r="BM335" s="223" t="s">
        <v>812</v>
      </c>
    </row>
    <row r="336" s="2" customFormat="1" ht="24.15" customHeight="1">
      <c r="A336" s="37"/>
      <c r="B336" s="38"/>
      <c r="C336" s="211" t="s">
        <v>813</v>
      </c>
      <c r="D336" s="211" t="s">
        <v>134</v>
      </c>
      <c r="E336" s="212" t="s">
        <v>814</v>
      </c>
      <c r="F336" s="213" t="s">
        <v>815</v>
      </c>
      <c r="G336" s="214" t="s">
        <v>224</v>
      </c>
      <c r="H336" s="215">
        <v>5.7000000000000002</v>
      </c>
      <c r="I336" s="216"/>
      <c r="J336" s="217">
        <f>ROUND(I336*H336,2)</f>
        <v>0</v>
      </c>
      <c r="K336" s="218"/>
      <c r="L336" s="43"/>
      <c r="M336" s="219" t="s">
        <v>1</v>
      </c>
      <c r="N336" s="220" t="s">
        <v>38</v>
      </c>
      <c r="O336" s="90"/>
      <c r="P336" s="221">
        <f>O336*H336</f>
        <v>0</v>
      </c>
      <c r="Q336" s="221">
        <v>0</v>
      </c>
      <c r="R336" s="221">
        <f>Q336*H336</f>
        <v>0</v>
      </c>
      <c r="S336" s="221">
        <v>0.002</v>
      </c>
      <c r="T336" s="222">
        <f>S336*H336</f>
        <v>0.0114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3" t="s">
        <v>201</v>
      </c>
      <c r="AT336" s="223" t="s">
        <v>134</v>
      </c>
      <c r="AU336" s="223" t="s">
        <v>80</v>
      </c>
      <c r="AY336" s="16" t="s">
        <v>131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6" t="s">
        <v>78</v>
      </c>
      <c r="BK336" s="224">
        <f>ROUND(I336*H336,2)</f>
        <v>0</v>
      </c>
      <c r="BL336" s="16" t="s">
        <v>201</v>
      </c>
      <c r="BM336" s="223" t="s">
        <v>816</v>
      </c>
    </row>
    <row r="337" s="2" customFormat="1" ht="24.15" customHeight="1">
      <c r="A337" s="37"/>
      <c r="B337" s="38"/>
      <c r="C337" s="211" t="s">
        <v>817</v>
      </c>
      <c r="D337" s="211" t="s">
        <v>134</v>
      </c>
      <c r="E337" s="212" t="s">
        <v>818</v>
      </c>
      <c r="F337" s="213" t="s">
        <v>819</v>
      </c>
      <c r="G337" s="214" t="s">
        <v>224</v>
      </c>
      <c r="H337" s="215">
        <v>5.7000000000000002</v>
      </c>
      <c r="I337" s="216"/>
      <c r="J337" s="217">
        <f>ROUND(I337*H337,2)</f>
        <v>0</v>
      </c>
      <c r="K337" s="218"/>
      <c r="L337" s="43"/>
      <c r="M337" s="219" t="s">
        <v>1</v>
      </c>
      <c r="N337" s="220" t="s">
        <v>38</v>
      </c>
      <c r="O337" s="90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3" t="s">
        <v>201</v>
      </c>
      <c r="AT337" s="223" t="s">
        <v>134</v>
      </c>
      <c r="AU337" s="223" t="s">
        <v>80</v>
      </c>
      <c r="AY337" s="16" t="s">
        <v>131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6" t="s">
        <v>78</v>
      </c>
      <c r="BK337" s="224">
        <f>ROUND(I337*H337,2)</f>
        <v>0</v>
      </c>
      <c r="BL337" s="16" t="s">
        <v>201</v>
      </c>
      <c r="BM337" s="223" t="s">
        <v>820</v>
      </c>
    </row>
    <row r="338" s="13" customFormat="1">
      <c r="A338" s="13"/>
      <c r="B338" s="225"/>
      <c r="C338" s="226"/>
      <c r="D338" s="227" t="s">
        <v>140</v>
      </c>
      <c r="E338" s="228" t="s">
        <v>1</v>
      </c>
      <c r="F338" s="229" t="s">
        <v>821</v>
      </c>
      <c r="G338" s="226"/>
      <c r="H338" s="230">
        <v>5.7000000000000002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140</v>
      </c>
      <c r="AU338" s="236" t="s">
        <v>80</v>
      </c>
      <c r="AV338" s="13" t="s">
        <v>80</v>
      </c>
      <c r="AW338" s="13" t="s">
        <v>30</v>
      </c>
      <c r="AX338" s="13" t="s">
        <v>78</v>
      </c>
      <c r="AY338" s="236" t="s">
        <v>131</v>
      </c>
    </row>
    <row r="339" s="2" customFormat="1" ht="24.15" customHeight="1">
      <c r="A339" s="37"/>
      <c r="B339" s="38"/>
      <c r="C339" s="237" t="s">
        <v>822</v>
      </c>
      <c r="D339" s="237" t="s">
        <v>146</v>
      </c>
      <c r="E339" s="238" t="s">
        <v>823</v>
      </c>
      <c r="F339" s="239" t="s">
        <v>824</v>
      </c>
      <c r="G339" s="240" t="s">
        <v>224</v>
      </c>
      <c r="H339" s="241">
        <v>5.7000000000000002</v>
      </c>
      <c r="I339" s="242"/>
      <c r="J339" s="243">
        <f>ROUND(I339*H339,2)</f>
        <v>0</v>
      </c>
      <c r="K339" s="244"/>
      <c r="L339" s="245"/>
      <c r="M339" s="246" t="s">
        <v>1</v>
      </c>
      <c r="N339" s="247" t="s">
        <v>38</v>
      </c>
      <c r="O339" s="90"/>
      <c r="P339" s="221">
        <f>O339*H339</f>
        <v>0</v>
      </c>
      <c r="Q339" s="221">
        <v>0.0070000000000000001</v>
      </c>
      <c r="R339" s="221">
        <f>Q339*H339</f>
        <v>0.039900000000000005</v>
      </c>
      <c r="S339" s="221">
        <v>0</v>
      </c>
      <c r="T339" s="222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3" t="s">
        <v>268</v>
      </c>
      <c r="AT339" s="223" t="s">
        <v>146</v>
      </c>
      <c r="AU339" s="223" t="s">
        <v>80</v>
      </c>
      <c r="AY339" s="16" t="s">
        <v>131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6" t="s">
        <v>78</v>
      </c>
      <c r="BK339" s="224">
        <f>ROUND(I339*H339,2)</f>
        <v>0</v>
      </c>
      <c r="BL339" s="16" t="s">
        <v>201</v>
      </c>
      <c r="BM339" s="223" t="s">
        <v>825</v>
      </c>
    </row>
    <row r="340" s="2" customFormat="1" ht="16.5" customHeight="1">
      <c r="A340" s="37"/>
      <c r="B340" s="38"/>
      <c r="C340" s="211" t="s">
        <v>826</v>
      </c>
      <c r="D340" s="211" t="s">
        <v>134</v>
      </c>
      <c r="E340" s="212" t="s">
        <v>827</v>
      </c>
      <c r="F340" s="213" t="s">
        <v>828</v>
      </c>
      <c r="G340" s="214" t="s">
        <v>191</v>
      </c>
      <c r="H340" s="215">
        <v>1</v>
      </c>
      <c r="I340" s="216"/>
      <c r="J340" s="217">
        <f>ROUND(I340*H340,2)</f>
        <v>0</v>
      </c>
      <c r="K340" s="218"/>
      <c r="L340" s="43"/>
      <c r="M340" s="219" t="s">
        <v>1</v>
      </c>
      <c r="N340" s="220" t="s">
        <v>38</v>
      </c>
      <c r="O340" s="90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3" t="s">
        <v>201</v>
      </c>
      <c r="AT340" s="223" t="s">
        <v>134</v>
      </c>
      <c r="AU340" s="223" t="s">
        <v>80</v>
      </c>
      <c r="AY340" s="16" t="s">
        <v>131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6" t="s">
        <v>78</v>
      </c>
      <c r="BK340" s="224">
        <f>ROUND(I340*H340,2)</f>
        <v>0</v>
      </c>
      <c r="BL340" s="16" t="s">
        <v>201</v>
      </c>
      <c r="BM340" s="223" t="s">
        <v>829</v>
      </c>
    </row>
    <row r="341" s="2" customFormat="1" ht="24.15" customHeight="1">
      <c r="A341" s="37"/>
      <c r="B341" s="38"/>
      <c r="C341" s="211" t="s">
        <v>830</v>
      </c>
      <c r="D341" s="211" t="s">
        <v>134</v>
      </c>
      <c r="E341" s="212" t="s">
        <v>831</v>
      </c>
      <c r="F341" s="213" t="s">
        <v>832</v>
      </c>
      <c r="G341" s="214" t="s">
        <v>144</v>
      </c>
      <c r="H341" s="215">
        <v>0.60099999999999998</v>
      </c>
      <c r="I341" s="216"/>
      <c r="J341" s="217">
        <f>ROUND(I341*H341,2)</f>
        <v>0</v>
      </c>
      <c r="K341" s="218"/>
      <c r="L341" s="43"/>
      <c r="M341" s="219" t="s">
        <v>1</v>
      </c>
      <c r="N341" s="220" t="s">
        <v>38</v>
      </c>
      <c r="O341" s="90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3" t="s">
        <v>201</v>
      </c>
      <c r="AT341" s="223" t="s">
        <v>134</v>
      </c>
      <c r="AU341" s="223" t="s">
        <v>80</v>
      </c>
      <c r="AY341" s="16" t="s">
        <v>131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6" t="s">
        <v>78</v>
      </c>
      <c r="BK341" s="224">
        <f>ROUND(I341*H341,2)</f>
        <v>0</v>
      </c>
      <c r="BL341" s="16" t="s">
        <v>201</v>
      </c>
      <c r="BM341" s="223" t="s">
        <v>833</v>
      </c>
    </row>
    <row r="342" s="12" customFormat="1" ht="22.8" customHeight="1">
      <c r="A342" s="12"/>
      <c r="B342" s="195"/>
      <c r="C342" s="196"/>
      <c r="D342" s="197" t="s">
        <v>72</v>
      </c>
      <c r="E342" s="209" t="s">
        <v>834</v>
      </c>
      <c r="F342" s="209" t="s">
        <v>835</v>
      </c>
      <c r="G342" s="196"/>
      <c r="H342" s="196"/>
      <c r="I342" s="199"/>
      <c r="J342" s="210">
        <f>BK342</f>
        <v>0</v>
      </c>
      <c r="K342" s="196"/>
      <c r="L342" s="201"/>
      <c r="M342" s="202"/>
      <c r="N342" s="203"/>
      <c r="O342" s="203"/>
      <c r="P342" s="204">
        <f>SUM(P343:P347)</f>
        <v>0</v>
      </c>
      <c r="Q342" s="203"/>
      <c r="R342" s="204">
        <f>SUM(R343:R347)</f>
        <v>0.096920000000000006</v>
      </c>
      <c r="S342" s="203"/>
      <c r="T342" s="205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6" t="s">
        <v>80</v>
      </c>
      <c r="AT342" s="207" t="s">
        <v>72</v>
      </c>
      <c r="AU342" s="207" t="s">
        <v>78</v>
      </c>
      <c r="AY342" s="206" t="s">
        <v>131</v>
      </c>
      <c r="BK342" s="208">
        <f>SUM(BK343:BK347)</f>
        <v>0</v>
      </c>
    </row>
    <row r="343" s="2" customFormat="1" ht="24.15" customHeight="1">
      <c r="A343" s="37"/>
      <c r="B343" s="38"/>
      <c r="C343" s="211" t="s">
        <v>836</v>
      </c>
      <c r="D343" s="211" t="s">
        <v>134</v>
      </c>
      <c r="E343" s="212" t="s">
        <v>837</v>
      </c>
      <c r="F343" s="213" t="s">
        <v>838</v>
      </c>
      <c r="G343" s="214" t="s">
        <v>191</v>
      </c>
      <c r="H343" s="215">
        <v>2</v>
      </c>
      <c r="I343" s="216"/>
      <c r="J343" s="217">
        <f>ROUND(I343*H343,2)</f>
        <v>0</v>
      </c>
      <c r="K343" s="218"/>
      <c r="L343" s="43"/>
      <c r="M343" s="219" t="s">
        <v>1</v>
      </c>
      <c r="N343" s="220" t="s">
        <v>38</v>
      </c>
      <c r="O343" s="90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3" t="s">
        <v>201</v>
      </c>
      <c r="AT343" s="223" t="s">
        <v>134</v>
      </c>
      <c r="AU343" s="223" t="s">
        <v>80</v>
      </c>
      <c r="AY343" s="16" t="s">
        <v>131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6" t="s">
        <v>78</v>
      </c>
      <c r="BK343" s="224">
        <f>ROUND(I343*H343,2)</f>
        <v>0</v>
      </c>
      <c r="BL343" s="16" t="s">
        <v>201</v>
      </c>
      <c r="BM343" s="223" t="s">
        <v>839</v>
      </c>
    </row>
    <row r="344" s="2" customFormat="1" ht="24.15" customHeight="1">
      <c r="A344" s="37"/>
      <c r="B344" s="38"/>
      <c r="C344" s="237" t="s">
        <v>840</v>
      </c>
      <c r="D344" s="237" t="s">
        <v>146</v>
      </c>
      <c r="E344" s="238" t="s">
        <v>841</v>
      </c>
      <c r="F344" s="239" t="s">
        <v>842</v>
      </c>
      <c r="G344" s="240" t="s">
        <v>153</v>
      </c>
      <c r="H344" s="241">
        <v>4</v>
      </c>
      <c r="I344" s="242"/>
      <c r="J344" s="243">
        <f>ROUND(I344*H344,2)</f>
        <v>0</v>
      </c>
      <c r="K344" s="244"/>
      <c r="L344" s="245"/>
      <c r="M344" s="246" t="s">
        <v>1</v>
      </c>
      <c r="N344" s="247" t="s">
        <v>38</v>
      </c>
      <c r="O344" s="90"/>
      <c r="P344" s="221">
        <f>O344*H344</f>
        <v>0</v>
      </c>
      <c r="Q344" s="221">
        <v>0.024230000000000002</v>
      </c>
      <c r="R344" s="221">
        <f>Q344*H344</f>
        <v>0.096920000000000006</v>
      </c>
      <c r="S344" s="221">
        <v>0</v>
      </c>
      <c r="T344" s="222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3" t="s">
        <v>268</v>
      </c>
      <c r="AT344" s="223" t="s">
        <v>146</v>
      </c>
      <c r="AU344" s="223" t="s">
        <v>80</v>
      </c>
      <c r="AY344" s="16" t="s">
        <v>131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6" t="s">
        <v>78</v>
      </c>
      <c r="BK344" s="224">
        <f>ROUND(I344*H344,2)</f>
        <v>0</v>
      </c>
      <c r="BL344" s="16" t="s">
        <v>201</v>
      </c>
      <c r="BM344" s="223" t="s">
        <v>843</v>
      </c>
    </row>
    <row r="345" s="2" customFormat="1">
      <c r="A345" s="37"/>
      <c r="B345" s="38"/>
      <c r="C345" s="39"/>
      <c r="D345" s="227" t="s">
        <v>297</v>
      </c>
      <c r="E345" s="39"/>
      <c r="F345" s="248" t="s">
        <v>844</v>
      </c>
      <c r="G345" s="39"/>
      <c r="H345" s="39"/>
      <c r="I345" s="249"/>
      <c r="J345" s="39"/>
      <c r="K345" s="39"/>
      <c r="L345" s="43"/>
      <c r="M345" s="250"/>
      <c r="N345" s="251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297</v>
      </c>
      <c r="AU345" s="16" t="s">
        <v>80</v>
      </c>
    </row>
    <row r="346" s="2" customFormat="1" ht="24.15" customHeight="1">
      <c r="A346" s="37"/>
      <c r="B346" s="38"/>
      <c r="C346" s="211" t="s">
        <v>845</v>
      </c>
      <c r="D346" s="211" t="s">
        <v>134</v>
      </c>
      <c r="E346" s="212" t="s">
        <v>846</v>
      </c>
      <c r="F346" s="213" t="s">
        <v>847</v>
      </c>
      <c r="G346" s="214" t="s">
        <v>144</v>
      </c>
      <c r="H346" s="215">
        <v>0.097000000000000003</v>
      </c>
      <c r="I346" s="216"/>
      <c r="J346" s="217">
        <f>ROUND(I346*H346,2)</f>
        <v>0</v>
      </c>
      <c r="K346" s="218"/>
      <c r="L346" s="43"/>
      <c r="M346" s="219" t="s">
        <v>1</v>
      </c>
      <c r="N346" s="220" t="s">
        <v>38</v>
      </c>
      <c r="O346" s="90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3" t="s">
        <v>201</v>
      </c>
      <c r="AT346" s="223" t="s">
        <v>134</v>
      </c>
      <c r="AU346" s="223" t="s">
        <v>80</v>
      </c>
      <c r="AY346" s="16" t="s">
        <v>131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6" t="s">
        <v>78</v>
      </c>
      <c r="BK346" s="224">
        <f>ROUND(I346*H346,2)</f>
        <v>0</v>
      </c>
      <c r="BL346" s="16" t="s">
        <v>201</v>
      </c>
      <c r="BM346" s="223" t="s">
        <v>848</v>
      </c>
    </row>
    <row r="347" s="2" customFormat="1" ht="16.5" customHeight="1">
      <c r="A347" s="37"/>
      <c r="B347" s="38"/>
      <c r="C347" s="211" t="s">
        <v>849</v>
      </c>
      <c r="D347" s="211" t="s">
        <v>134</v>
      </c>
      <c r="E347" s="212" t="s">
        <v>850</v>
      </c>
      <c r="F347" s="213" t="s">
        <v>851</v>
      </c>
      <c r="G347" s="214" t="s">
        <v>224</v>
      </c>
      <c r="H347" s="215">
        <v>6.4500000000000002</v>
      </c>
      <c r="I347" s="216"/>
      <c r="J347" s="217">
        <f>ROUND(I347*H347,2)</f>
        <v>0</v>
      </c>
      <c r="K347" s="218"/>
      <c r="L347" s="43"/>
      <c r="M347" s="219" t="s">
        <v>1</v>
      </c>
      <c r="N347" s="220" t="s">
        <v>38</v>
      </c>
      <c r="O347" s="90"/>
      <c r="P347" s="221">
        <f>O347*H347</f>
        <v>0</v>
      </c>
      <c r="Q347" s="221">
        <v>0</v>
      </c>
      <c r="R347" s="221">
        <f>Q347*H347</f>
        <v>0</v>
      </c>
      <c r="S347" s="221">
        <v>0</v>
      </c>
      <c r="T347" s="222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3" t="s">
        <v>201</v>
      </c>
      <c r="AT347" s="223" t="s">
        <v>134</v>
      </c>
      <c r="AU347" s="223" t="s">
        <v>80</v>
      </c>
      <c r="AY347" s="16" t="s">
        <v>131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6" t="s">
        <v>78</v>
      </c>
      <c r="BK347" s="224">
        <f>ROUND(I347*H347,2)</f>
        <v>0</v>
      </c>
      <c r="BL347" s="16" t="s">
        <v>201</v>
      </c>
      <c r="BM347" s="223" t="s">
        <v>852</v>
      </c>
    </row>
    <row r="348" s="12" customFormat="1" ht="22.8" customHeight="1">
      <c r="A348" s="12"/>
      <c r="B348" s="195"/>
      <c r="C348" s="196"/>
      <c r="D348" s="197" t="s">
        <v>72</v>
      </c>
      <c r="E348" s="209" t="s">
        <v>853</v>
      </c>
      <c r="F348" s="209" t="s">
        <v>854</v>
      </c>
      <c r="G348" s="196"/>
      <c r="H348" s="196"/>
      <c r="I348" s="199"/>
      <c r="J348" s="210">
        <f>BK348</f>
        <v>0</v>
      </c>
      <c r="K348" s="196"/>
      <c r="L348" s="201"/>
      <c r="M348" s="202"/>
      <c r="N348" s="203"/>
      <c r="O348" s="203"/>
      <c r="P348" s="204">
        <f>SUM(P349:P367)</f>
        <v>0</v>
      </c>
      <c r="Q348" s="203"/>
      <c r="R348" s="204">
        <f>SUM(R349:R367)</f>
        <v>1.5614307099999998</v>
      </c>
      <c r="S348" s="203"/>
      <c r="T348" s="205">
        <f>SUM(T349:T367)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6" t="s">
        <v>80</v>
      </c>
      <c r="AT348" s="207" t="s">
        <v>72</v>
      </c>
      <c r="AU348" s="207" t="s">
        <v>78</v>
      </c>
      <c r="AY348" s="206" t="s">
        <v>131</v>
      </c>
      <c r="BK348" s="208">
        <f>SUM(BK349:BK367)</f>
        <v>0</v>
      </c>
    </row>
    <row r="349" s="2" customFormat="1" ht="16.5" customHeight="1">
      <c r="A349" s="37"/>
      <c r="B349" s="38"/>
      <c r="C349" s="211" t="s">
        <v>855</v>
      </c>
      <c r="D349" s="211" t="s">
        <v>134</v>
      </c>
      <c r="E349" s="212" t="s">
        <v>856</v>
      </c>
      <c r="F349" s="213" t="s">
        <v>857</v>
      </c>
      <c r="G349" s="214" t="s">
        <v>153</v>
      </c>
      <c r="H349" s="215">
        <v>39.359999999999999</v>
      </c>
      <c r="I349" s="216"/>
      <c r="J349" s="217">
        <f>ROUND(I349*H349,2)</f>
        <v>0</v>
      </c>
      <c r="K349" s="218"/>
      <c r="L349" s="43"/>
      <c r="M349" s="219" t="s">
        <v>1</v>
      </c>
      <c r="N349" s="220" t="s">
        <v>38</v>
      </c>
      <c r="O349" s="90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3" t="s">
        <v>201</v>
      </c>
      <c r="AT349" s="223" t="s">
        <v>134</v>
      </c>
      <c r="AU349" s="223" t="s">
        <v>80</v>
      </c>
      <c r="AY349" s="16" t="s">
        <v>131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6" t="s">
        <v>78</v>
      </c>
      <c r="BK349" s="224">
        <f>ROUND(I349*H349,2)</f>
        <v>0</v>
      </c>
      <c r="BL349" s="16" t="s">
        <v>201</v>
      </c>
      <c r="BM349" s="223" t="s">
        <v>858</v>
      </c>
    </row>
    <row r="350" s="2" customFormat="1" ht="16.5" customHeight="1">
      <c r="A350" s="37"/>
      <c r="B350" s="38"/>
      <c r="C350" s="211" t="s">
        <v>859</v>
      </c>
      <c r="D350" s="211" t="s">
        <v>134</v>
      </c>
      <c r="E350" s="212" t="s">
        <v>860</v>
      </c>
      <c r="F350" s="213" t="s">
        <v>861</v>
      </c>
      <c r="G350" s="214" t="s">
        <v>153</v>
      </c>
      <c r="H350" s="215">
        <v>39.359999999999999</v>
      </c>
      <c r="I350" s="216"/>
      <c r="J350" s="217">
        <f>ROUND(I350*H350,2)</f>
        <v>0</v>
      </c>
      <c r="K350" s="218"/>
      <c r="L350" s="43"/>
      <c r="M350" s="219" t="s">
        <v>1</v>
      </c>
      <c r="N350" s="220" t="s">
        <v>38</v>
      </c>
      <c r="O350" s="90"/>
      <c r="P350" s="221">
        <f>O350*H350</f>
        <v>0</v>
      </c>
      <c r="Q350" s="221">
        <v>0.00029999999999999997</v>
      </c>
      <c r="R350" s="221">
        <f>Q350*H350</f>
        <v>0.011807999999999999</v>
      </c>
      <c r="S350" s="221">
        <v>0</v>
      </c>
      <c r="T350" s="22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3" t="s">
        <v>201</v>
      </c>
      <c r="AT350" s="223" t="s">
        <v>134</v>
      </c>
      <c r="AU350" s="223" t="s">
        <v>80</v>
      </c>
      <c r="AY350" s="16" t="s">
        <v>131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6" t="s">
        <v>78</v>
      </c>
      <c r="BK350" s="224">
        <f>ROUND(I350*H350,2)</f>
        <v>0</v>
      </c>
      <c r="BL350" s="16" t="s">
        <v>201</v>
      </c>
      <c r="BM350" s="223" t="s">
        <v>862</v>
      </c>
    </row>
    <row r="351" s="2" customFormat="1" ht="21.75" customHeight="1">
      <c r="A351" s="37"/>
      <c r="B351" s="38"/>
      <c r="C351" s="211" t="s">
        <v>863</v>
      </c>
      <c r="D351" s="211" t="s">
        <v>134</v>
      </c>
      <c r="E351" s="212" t="s">
        <v>864</v>
      </c>
      <c r="F351" s="213" t="s">
        <v>865</v>
      </c>
      <c r="G351" s="214" t="s">
        <v>153</v>
      </c>
      <c r="H351" s="215">
        <v>39.359999999999999</v>
      </c>
      <c r="I351" s="216"/>
      <c r="J351" s="217">
        <f>ROUND(I351*H351,2)</f>
        <v>0</v>
      </c>
      <c r="K351" s="218"/>
      <c r="L351" s="43"/>
      <c r="M351" s="219" t="s">
        <v>1</v>
      </c>
      <c r="N351" s="220" t="s">
        <v>38</v>
      </c>
      <c r="O351" s="90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3" t="s">
        <v>201</v>
      </c>
      <c r="AT351" s="223" t="s">
        <v>134</v>
      </c>
      <c r="AU351" s="223" t="s">
        <v>80</v>
      </c>
      <c r="AY351" s="16" t="s">
        <v>131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6" t="s">
        <v>78</v>
      </c>
      <c r="BK351" s="224">
        <f>ROUND(I351*H351,2)</f>
        <v>0</v>
      </c>
      <c r="BL351" s="16" t="s">
        <v>201</v>
      </c>
      <c r="BM351" s="223" t="s">
        <v>866</v>
      </c>
    </row>
    <row r="352" s="2" customFormat="1" ht="24.15" customHeight="1">
      <c r="A352" s="37"/>
      <c r="B352" s="38"/>
      <c r="C352" s="211" t="s">
        <v>867</v>
      </c>
      <c r="D352" s="211" t="s">
        <v>134</v>
      </c>
      <c r="E352" s="212" t="s">
        <v>868</v>
      </c>
      <c r="F352" s="213" t="s">
        <v>869</v>
      </c>
      <c r="G352" s="214" t="s">
        <v>153</v>
      </c>
      <c r="H352" s="215">
        <v>39.359999999999999</v>
      </c>
      <c r="I352" s="216"/>
      <c r="J352" s="217">
        <f>ROUND(I352*H352,2)</f>
        <v>0</v>
      </c>
      <c r="K352" s="218"/>
      <c r="L352" s="43"/>
      <c r="M352" s="219" t="s">
        <v>1</v>
      </c>
      <c r="N352" s="220" t="s">
        <v>38</v>
      </c>
      <c r="O352" s="90"/>
      <c r="P352" s="221">
        <f>O352*H352</f>
        <v>0</v>
      </c>
      <c r="Q352" s="221">
        <v>0.0074999999999999997</v>
      </c>
      <c r="R352" s="221">
        <f>Q352*H352</f>
        <v>0.29519999999999996</v>
      </c>
      <c r="S352" s="221">
        <v>0</v>
      </c>
      <c r="T352" s="222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3" t="s">
        <v>201</v>
      </c>
      <c r="AT352" s="223" t="s">
        <v>134</v>
      </c>
      <c r="AU352" s="223" t="s">
        <v>80</v>
      </c>
      <c r="AY352" s="16" t="s">
        <v>131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6" t="s">
        <v>78</v>
      </c>
      <c r="BK352" s="224">
        <f>ROUND(I352*H352,2)</f>
        <v>0</v>
      </c>
      <c r="BL352" s="16" t="s">
        <v>201</v>
      </c>
      <c r="BM352" s="223" t="s">
        <v>870</v>
      </c>
    </row>
    <row r="353" s="2" customFormat="1" ht="37.8" customHeight="1">
      <c r="A353" s="37"/>
      <c r="B353" s="38"/>
      <c r="C353" s="211" t="s">
        <v>871</v>
      </c>
      <c r="D353" s="211" t="s">
        <v>134</v>
      </c>
      <c r="E353" s="212" t="s">
        <v>872</v>
      </c>
      <c r="F353" s="213" t="s">
        <v>873</v>
      </c>
      <c r="G353" s="214" t="s">
        <v>224</v>
      </c>
      <c r="H353" s="215">
        <v>10.67</v>
      </c>
      <c r="I353" s="216"/>
      <c r="J353" s="217">
        <f>ROUND(I353*H353,2)</f>
        <v>0</v>
      </c>
      <c r="K353" s="218"/>
      <c r="L353" s="43"/>
      <c r="M353" s="219" t="s">
        <v>1</v>
      </c>
      <c r="N353" s="220" t="s">
        <v>38</v>
      </c>
      <c r="O353" s="90"/>
      <c r="P353" s="221">
        <f>O353*H353</f>
        <v>0</v>
      </c>
      <c r="Q353" s="221">
        <v>0.00073999999999999999</v>
      </c>
      <c r="R353" s="221">
        <f>Q353*H353</f>
        <v>0.0078957999999999997</v>
      </c>
      <c r="S353" s="221">
        <v>0</v>
      </c>
      <c r="T353" s="22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3" t="s">
        <v>201</v>
      </c>
      <c r="AT353" s="223" t="s">
        <v>134</v>
      </c>
      <c r="AU353" s="223" t="s">
        <v>80</v>
      </c>
      <c r="AY353" s="16" t="s">
        <v>131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6" t="s">
        <v>78</v>
      </c>
      <c r="BK353" s="224">
        <f>ROUND(I353*H353,2)</f>
        <v>0</v>
      </c>
      <c r="BL353" s="16" t="s">
        <v>201</v>
      </c>
      <c r="BM353" s="223" t="s">
        <v>874</v>
      </c>
    </row>
    <row r="354" s="2" customFormat="1" ht="24.15" customHeight="1">
      <c r="A354" s="37"/>
      <c r="B354" s="38"/>
      <c r="C354" s="237" t="s">
        <v>875</v>
      </c>
      <c r="D354" s="237" t="s">
        <v>146</v>
      </c>
      <c r="E354" s="238" t="s">
        <v>876</v>
      </c>
      <c r="F354" s="239" t="s">
        <v>877</v>
      </c>
      <c r="G354" s="240" t="s">
        <v>153</v>
      </c>
      <c r="H354" s="241">
        <v>1.601</v>
      </c>
      <c r="I354" s="242"/>
      <c r="J354" s="243">
        <f>ROUND(I354*H354,2)</f>
        <v>0</v>
      </c>
      <c r="K354" s="244"/>
      <c r="L354" s="245"/>
      <c r="M354" s="246" t="s">
        <v>1</v>
      </c>
      <c r="N354" s="247" t="s">
        <v>38</v>
      </c>
      <c r="O354" s="90"/>
      <c r="P354" s="221">
        <f>O354*H354</f>
        <v>0</v>
      </c>
      <c r="Q354" s="221">
        <v>0.01771</v>
      </c>
      <c r="R354" s="221">
        <f>Q354*H354</f>
        <v>0.028353710000000001</v>
      </c>
      <c r="S354" s="221">
        <v>0</v>
      </c>
      <c r="T354" s="22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3" t="s">
        <v>268</v>
      </c>
      <c r="AT354" s="223" t="s">
        <v>146</v>
      </c>
      <c r="AU354" s="223" t="s">
        <v>80</v>
      </c>
      <c r="AY354" s="16" t="s">
        <v>131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6" t="s">
        <v>78</v>
      </c>
      <c r="BK354" s="224">
        <f>ROUND(I354*H354,2)</f>
        <v>0</v>
      </c>
      <c r="BL354" s="16" t="s">
        <v>201</v>
      </c>
      <c r="BM354" s="223" t="s">
        <v>878</v>
      </c>
    </row>
    <row r="355" s="13" customFormat="1">
      <c r="A355" s="13"/>
      <c r="B355" s="225"/>
      <c r="C355" s="226"/>
      <c r="D355" s="227" t="s">
        <v>140</v>
      </c>
      <c r="E355" s="228" t="s">
        <v>1</v>
      </c>
      <c r="F355" s="229" t="s">
        <v>879</v>
      </c>
      <c r="G355" s="226"/>
      <c r="H355" s="230">
        <v>1.601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140</v>
      </c>
      <c r="AU355" s="236" t="s">
        <v>80</v>
      </c>
      <c r="AV355" s="13" t="s">
        <v>80</v>
      </c>
      <c r="AW355" s="13" t="s">
        <v>30</v>
      </c>
      <c r="AX355" s="13" t="s">
        <v>78</v>
      </c>
      <c r="AY355" s="236" t="s">
        <v>131</v>
      </c>
    </row>
    <row r="356" s="2" customFormat="1" ht="24.15" customHeight="1">
      <c r="A356" s="37"/>
      <c r="B356" s="38"/>
      <c r="C356" s="211" t="s">
        <v>880</v>
      </c>
      <c r="D356" s="211" t="s">
        <v>134</v>
      </c>
      <c r="E356" s="212" t="s">
        <v>881</v>
      </c>
      <c r="F356" s="213" t="s">
        <v>882</v>
      </c>
      <c r="G356" s="214" t="s">
        <v>153</v>
      </c>
      <c r="H356" s="215">
        <v>39.359999999999999</v>
      </c>
      <c r="I356" s="216"/>
      <c r="J356" s="217">
        <f>ROUND(I356*H356,2)</f>
        <v>0</v>
      </c>
      <c r="K356" s="218"/>
      <c r="L356" s="43"/>
      <c r="M356" s="219" t="s">
        <v>1</v>
      </c>
      <c r="N356" s="220" t="s">
        <v>38</v>
      </c>
      <c r="O356" s="90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3" t="s">
        <v>201</v>
      </c>
      <c r="AT356" s="223" t="s">
        <v>134</v>
      </c>
      <c r="AU356" s="223" t="s">
        <v>80</v>
      </c>
      <c r="AY356" s="16" t="s">
        <v>131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6" t="s">
        <v>78</v>
      </c>
      <c r="BK356" s="224">
        <f>ROUND(I356*H356,2)</f>
        <v>0</v>
      </c>
      <c r="BL356" s="16" t="s">
        <v>201</v>
      </c>
      <c r="BM356" s="223" t="s">
        <v>883</v>
      </c>
    </row>
    <row r="357" s="2" customFormat="1" ht="37.8" customHeight="1">
      <c r="A357" s="37"/>
      <c r="B357" s="38"/>
      <c r="C357" s="211" t="s">
        <v>884</v>
      </c>
      <c r="D357" s="211" t="s">
        <v>134</v>
      </c>
      <c r="E357" s="212" t="s">
        <v>885</v>
      </c>
      <c r="F357" s="213" t="s">
        <v>886</v>
      </c>
      <c r="G357" s="214" t="s">
        <v>153</v>
      </c>
      <c r="H357" s="215">
        <v>39.359999999999999</v>
      </c>
      <c r="I357" s="216"/>
      <c r="J357" s="217">
        <f>ROUND(I357*H357,2)</f>
        <v>0</v>
      </c>
      <c r="K357" s="218"/>
      <c r="L357" s="43"/>
      <c r="M357" s="219" t="s">
        <v>1</v>
      </c>
      <c r="N357" s="220" t="s">
        <v>38</v>
      </c>
      <c r="O357" s="90"/>
      <c r="P357" s="221">
        <f>O357*H357</f>
        <v>0</v>
      </c>
      <c r="Q357" s="221">
        <v>0.00562</v>
      </c>
      <c r="R357" s="221">
        <f>Q357*H357</f>
        <v>0.22120319999999999</v>
      </c>
      <c r="S357" s="221">
        <v>0</v>
      </c>
      <c r="T357" s="222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3" t="s">
        <v>201</v>
      </c>
      <c r="AT357" s="223" t="s">
        <v>134</v>
      </c>
      <c r="AU357" s="223" t="s">
        <v>80</v>
      </c>
      <c r="AY357" s="16" t="s">
        <v>131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6" t="s">
        <v>78</v>
      </c>
      <c r="BK357" s="224">
        <f>ROUND(I357*H357,2)</f>
        <v>0</v>
      </c>
      <c r="BL357" s="16" t="s">
        <v>201</v>
      </c>
      <c r="BM357" s="223" t="s">
        <v>887</v>
      </c>
    </row>
    <row r="358" s="2" customFormat="1" ht="33" customHeight="1">
      <c r="A358" s="37"/>
      <c r="B358" s="38"/>
      <c r="C358" s="237" t="s">
        <v>888</v>
      </c>
      <c r="D358" s="237" t="s">
        <v>146</v>
      </c>
      <c r="E358" s="238" t="s">
        <v>889</v>
      </c>
      <c r="F358" s="239" t="s">
        <v>890</v>
      </c>
      <c r="G358" s="240" t="s">
        <v>153</v>
      </c>
      <c r="H358" s="241">
        <v>43.295999999999999</v>
      </c>
      <c r="I358" s="242"/>
      <c r="J358" s="243">
        <f>ROUND(I358*H358,2)</f>
        <v>0</v>
      </c>
      <c r="K358" s="244"/>
      <c r="L358" s="245"/>
      <c r="M358" s="246" t="s">
        <v>1</v>
      </c>
      <c r="N358" s="247" t="s">
        <v>38</v>
      </c>
      <c r="O358" s="90"/>
      <c r="P358" s="221">
        <f>O358*H358</f>
        <v>0</v>
      </c>
      <c r="Q358" s="221">
        <v>0.021999999999999999</v>
      </c>
      <c r="R358" s="221">
        <f>Q358*H358</f>
        <v>0.95251199999999991</v>
      </c>
      <c r="S358" s="221">
        <v>0</v>
      </c>
      <c r="T358" s="22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3" t="s">
        <v>268</v>
      </c>
      <c r="AT358" s="223" t="s">
        <v>146</v>
      </c>
      <c r="AU358" s="223" t="s">
        <v>80</v>
      </c>
      <c r="AY358" s="16" t="s">
        <v>131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6" t="s">
        <v>78</v>
      </c>
      <c r="BK358" s="224">
        <f>ROUND(I358*H358,2)</f>
        <v>0</v>
      </c>
      <c r="BL358" s="16" t="s">
        <v>201</v>
      </c>
      <c r="BM358" s="223" t="s">
        <v>891</v>
      </c>
    </row>
    <row r="359" s="13" customFormat="1">
      <c r="A359" s="13"/>
      <c r="B359" s="225"/>
      <c r="C359" s="226"/>
      <c r="D359" s="227" t="s">
        <v>140</v>
      </c>
      <c r="E359" s="228" t="s">
        <v>1</v>
      </c>
      <c r="F359" s="229" t="s">
        <v>892</v>
      </c>
      <c r="G359" s="226"/>
      <c r="H359" s="230">
        <v>43.295999999999999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140</v>
      </c>
      <c r="AU359" s="236" t="s">
        <v>80</v>
      </c>
      <c r="AV359" s="13" t="s">
        <v>80</v>
      </c>
      <c r="AW359" s="13" t="s">
        <v>30</v>
      </c>
      <c r="AX359" s="13" t="s">
        <v>78</v>
      </c>
      <c r="AY359" s="236" t="s">
        <v>131</v>
      </c>
    </row>
    <row r="360" s="2" customFormat="1" ht="33" customHeight="1">
      <c r="A360" s="37"/>
      <c r="B360" s="38"/>
      <c r="C360" s="211" t="s">
        <v>893</v>
      </c>
      <c r="D360" s="211" t="s">
        <v>134</v>
      </c>
      <c r="E360" s="212" t="s">
        <v>894</v>
      </c>
      <c r="F360" s="213" t="s">
        <v>895</v>
      </c>
      <c r="G360" s="214" t="s">
        <v>153</v>
      </c>
      <c r="H360" s="215">
        <v>22.449999999999999</v>
      </c>
      <c r="I360" s="216"/>
      <c r="J360" s="217">
        <f>ROUND(I360*H360,2)</f>
        <v>0</v>
      </c>
      <c r="K360" s="218"/>
      <c r="L360" s="43"/>
      <c r="M360" s="219" t="s">
        <v>1</v>
      </c>
      <c r="N360" s="220" t="s">
        <v>38</v>
      </c>
      <c r="O360" s="90"/>
      <c r="P360" s="221">
        <f>O360*H360</f>
        <v>0</v>
      </c>
      <c r="Q360" s="221">
        <v>0</v>
      </c>
      <c r="R360" s="221">
        <f>Q360*H360</f>
        <v>0</v>
      </c>
      <c r="S360" s="221">
        <v>0</v>
      </c>
      <c r="T360" s="22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3" t="s">
        <v>201</v>
      </c>
      <c r="AT360" s="223" t="s">
        <v>134</v>
      </c>
      <c r="AU360" s="223" t="s">
        <v>80</v>
      </c>
      <c r="AY360" s="16" t="s">
        <v>131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6" t="s">
        <v>78</v>
      </c>
      <c r="BK360" s="224">
        <f>ROUND(I360*H360,2)</f>
        <v>0</v>
      </c>
      <c r="BL360" s="16" t="s">
        <v>201</v>
      </c>
      <c r="BM360" s="223" t="s">
        <v>896</v>
      </c>
    </row>
    <row r="361" s="2" customFormat="1" ht="33" customHeight="1">
      <c r="A361" s="37"/>
      <c r="B361" s="38"/>
      <c r="C361" s="211" t="s">
        <v>897</v>
      </c>
      <c r="D361" s="211" t="s">
        <v>134</v>
      </c>
      <c r="E361" s="212" t="s">
        <v>898</v>
      </c>
      <c r="F361" s="213" t="s">
        <v>899</v>
      </c>
      <c r="G361" s="214" t="s">
        <v>153</v>
      </c>
      <c r="H361" s="215">
        <v>22.449999999999999</v>
      </c>
      <c r="I361" s="216"/>
      <c r="J361" s="217">
        <f>ROUND(I361*H361,2)</f>
        <v>0</v>
      </c>
      <c r="K361" s="218"/>
      <c r="L361" s="43"/>
      <c r="M361" s="219" t="s">
        <v>1</v>
      </c>
      <c r="N361" s="220" t="s">
        <v>38</v>
      </c>
      <c r="O361" s="90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3" t="s">
        <v>201</v>
      </c>
      <c r="AT361" s="223" t="s">
        <v>134</v>
      </c>
      <c r="AU361" s="223" t="s">
        <v>80</v>
      </c>
      <c r="AY361" s="16" t="s">
        <v>131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6" t="s">
        <v>78</v>
      </c>
      <c r="BK361" s="224">
        <f>ROUND(I361*H361,2)</f>
        <v>0</v>
      </c>
      <c r="BL361" s="16" t="s">
        <v>201</v>
      </c>
      <c r="BM361" s="223" t="s">
        <v>900</v>
      </c>
    </row>
    <row r="362" s="2" customFormat="1" ht="24.15" customHeight="1">
      <c r="A362" s="37"/>
      <c r="B362" s="38"/>
      <c r="C362" s="211" t="s">
        <v>901</v>
      </c>
      <c r="D362" s="211" t="s">
        <v>134</v>
      </c>
      <c r="E362" s="212" t="s">
        <v>902</v>
      </c>
      <c r="F362" s="213" t="s">
        <v>903</v>
      </c>
      <c r="G362" s="214" t="s">
        <v>153</v>
      </c>
      <c r="H362" s="215">
        <v>10.220000000000001</v>
      </c>
      <c r="I362" s="216"/>
      <c r="J362" s="217">
        <f>ROUND(I362*H362,2)</f>
        <v>0</v>
      </c>
      <c r="K362" s="218"/>
      <c r="L362" s="43"/>
      <c r="M362" s="219" t="s">
        <v>1</v>
      </c>
      <c r="N362" s="220" t="s">
        <v>38</v>
      </c>
      <c r="O362" s="90"/>
      <c r="P362" s="221">
        <f>O362*H362</f>
        <v>0</v>
      </c>
      <c r="Q362" s="221">
        <v>0.0015</v>
      </c>
      <c r="R362" s="221">
        <f>Q362*H362</f>
        <v>0.015330000000000002</v>
      </c>
      <c r="S362" s="221">
        <v>0</v>
      </c>
      <c r="T362" s="22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3" t="s">
        <v>201</v>
      </c>
      <c r="AT362" s="223" t="s">
        <v>134</v>
      </c>
      <c r="AU362" s="223" t="s">
        <v>80</v>
      </c>
      <c r="AY362" s="16" t="s">
        <v>131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6" t="s">
        <v>78</v>
      </c>
      <c r="BK362" s="224">
        <f>ROUND(I362*H362,2)</f>
        <v>0</v>
      </c>
      <c r="BL362" s="16" t="s">
        <v>201</v>
      </c>
      <c r="BM362" s="223" t="s">
        <v>904</v>
      </c>
    </row>
    <row r="363" s="2" customFormat="1" ht="16.5" customHeight="1">
      <c r="A363" s="37"/>
      <c r="B363" s="38"/>
      <c r="C363" s="211" t="s">
        <v>905</v>
      </c>
      <c r="D363" s="211" t="s">
        <v>134</v>
      </c>
      <c r="E363" s="212" t="s">
        <v>906</v>
      </c>
      <c r="F363" s="213" t="s">
        <v>907</v>
      </c>
      <c r="G363" s="214" t="s">
        <v>191</v>
      </c>
      <c r="H363" s="215">
        <v>9</v>
      </c>
      <c r="I363" s="216"/>
      <c r="J363" s="217">
        <f>ROUND(I363*H363,2)</f>
        <v>0</v>
      </c>
      <c r="K363" s="218"/>
      <c r="L363" s="43"/>
      <c r="M363" s="219" t="s">
        <v>1</v>
      </c>
      <c r="N363" s="220" t="s">
        <v>38</v>
      </c>
      <c r="O363" s="90"/>
      <c r="P363" s="221">
        <f>O363*H363</f>
        <v>0</v>
      </c>
      <c r="Q363" s="221">
        <v>0.00021000000000000001</v>
      </c>
      <c r="R363" s="221">
        <f>Q363*H363</f>
        <v>0.0018900000000000002</v>
      </c>
      <c r="S363" s="221">
        <v>0</v>
      </c>
      <c r="T363" s="222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3" t="s">
        <v>201</v>
      </c>
      <c r="AT363" s="223" t="s">
        <v>134</v>
      </c>
      <c r="AU363" s="223" t="s">
        <v>80</v>
      </c>
      <c r="AY363" s="16" t="s">
        <v>131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6" t="s">
        <v>78</v>
      </c>
      <c r="BK363" s="224">
        <f>ROUND(I363*H363,2)</f>
        <v>0</v>
      </c>
      <c r="BL363" s="16" t="s">
        <v>201</v>
      </c>
      <c r="BM363" s="223" t="s">
        <v>908</v>
      </c>
    </row>
    <row r="364" s="2" customFormat="1" ht="16.5" customHeight="1">
      <c r="A364" s="37"/>
      <c r="B364" s="38"/>
      <c r="C364" s="211" t="s">
        <v>909</v>
      </c>
      <c r="D364" s="211" t="s">
        <v>134</v>
      </c>
      <c r="E364" s="212" t="s">
        <v>910</v>
      </c>
      <c r="F364" s="213" t="s">
        <v>911</v>
      </c>
      <c r="G364" s="214" t="s">
        <v>191</v>
      </c>
      <c r="H364" s="215">
        <v>2</v>
      </c>
      <c r="I364" s="216"/>
      <c r="J364" s="217">
        <f>ROUND(I364*H364,2)</f>
        <v>0</v>
      </c>
      <c r="K364" s="218"/>
      <c r="L364" s="43"/>
      <c r="M364" s="219" t="s">
        <v>1</v>
      </c>
      <c r="N364" s="220" t="s">
        <v>38</v>
      </c>
      <c r="O364" s="90"/>
      <c r="P364" s="221">
        <f>O364*H364</f>
        <v>0</v>
      </c>
      <c r="Q364" s="221">
        <v>0.00020000000000000001</v>
      </c>
      <c r="R364" s="221">
        <f>Q364*H364</f>
        <v>0.00040000000000000002</v>
      </c>
      <c r="S364" s="221">
        <v>0</v>
      </c>
      <c r="T364" s="22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3" t="s">
        <v>201</v>
      </c>
      <c r="AT364" s="223" t="s">
        <v>134</v>
      </c>
      <c r="AU364" s="223" t="s">
        <v>80</v>
      </c>
      <c r="AY364" s="16" t="s">
        <v>131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6" t="s">
        <v>78</v>
      </c>
      <c r="BK364" s="224">
        <f>ROUND(I364*H364,2)</f>
        <v>0</v>
      </c>
      <c r="BL364" s="16" t="s">
        <v>201</v>
      </c>
      <c r="BM364" s="223" t="s">
        <v>912</v>
      </c>
    </row>
    <row r="365" s="2" customFormat="1" ht="16.5" customHeight="1">
      <c r="A365" s="37"/>
      <c r="B365" s="38"/>
      <c r="C365" s="211" t="s">
        <v>913</v>
      </c>
      <c r="D365" s="211" t="s">
        <v>134</v>
      </c>
      <c r="E365" s="212" t="s">
        <v>914</v>
      </c>
      <c r="F365" s="213" t="s">
        <v>915</v>
      </c>
      <c r="G365" s="214" t="s">
        <v>224</v>
      </c>
      <c r="H365" s="215">
        <v>18.899999999999999</v>
      </c>
      <c r="I365" s="216"/>
      <c r="J365" s="217">
        <f>ROUND(I365*H365,2)</f>
        <v>0</v>
      </c>
      <c r="K365" s="218"/>
      <c r="L365" s="43"/>
      <c r="M365" s="219" t="s">
        <v>1</v>
      </c>
      <c r="N365" s="220" t="s">
        <v>38</v>
      </c>
      <c r="O365" s="90"/>
      <c r="P365" s="221">
        <f>O365*H365</f>
        <v>0</v>
      </c>
      <c r="Q365" s="221">
        <v>0.00142</v>
      </c>
      <c r="R365" s="221">
        <f>Q365*H365</f>
        <v>0.026837999999999997</v>
      </c>
      <c r="S365" s="221">
        <v>0</v>
      </c>
      <c r="T365" s="222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3" t="s">
        <v>201</v>
      </c>
      <c r="AT365" s="223" t="s">
        <v>134</v>
      </c>
      <c r="AU365" s="223" t="s">
        <v>80</v>
      </c>
      <c r="AY365" s="16" t="s">
        <v>131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6" t="s">
        <v>78</v>
      </c>
      <c r="BK365" s="224">
        <f>ROUND(I365*H365,2)</f>
        <v>0</v>
      </c>
      <c r="BL365" s="16" t="s">
        <v>201</v>
      </c>
      <c r="BM365" s="223" t="s">
        <v>916</v>
      </c>
    </row>
    <row r="366" s="13" customFormat="1">
      <c r="A366" s="13"/>
      <c r="B366" s="225"/>
      <c r="C366" s="226"/>
      <c r="D366" s="227" t="s">
        <v>140</v>
      </c>
      <c r="E366" s="228" t="s">
        <v>1</v>
      </c>
      <c r="F366" s="229" t="s">
        <v>917</v>
      </c>
      <c r="G366" s="226"/>
      <c r="H366" s="230">
        <v>18.899999999999999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140</v>
      </c>
      <c r="AU366" s="236" t="s">
        <v>80</v>
      </c>
      <c r="AV366" s="13" t="s">
        <v>80</v>
      </c>
      <c r="AW366" s="13" t="s">
        <v>30</v>
      </c>
      <c r="AX366" s="13" t="s">
        <v>78</v>
      </c>
      <c r="AY366" s="236" t="s">
        <v>131</v>
      </c>
    </row>
    <row r="367" s="2" customFormat="1" ht="24.15" customHeight="1">
      <c r="A367" s="37"/>
      <c r="B367" s="38"/>
      <c r="C367" s="211" t="s">
        <v>918</v>
      </c>
      <c r="D367" s="211" t="s">
        <v>134</v>
      </c>
      <c r="E367" s="212" t="s">
        <v>919</v>
      </c>
      <c r="F367" s="213" t="s">
        <v>920</v>
      </c>
      <c r="G367" s="214" t="s">
        <v>144</v>
      </c>
      <c r="H367" s="215">
        <v>1.728</v>
      </c>
      <c r="I367" s="216"/>
      <c r="J367" s="217">
        <f>ROUND(I367*H367,2)</f>
        <v>0</v>
      </c>
      <c r="K367" s="218"/>
      <c r="L367" s="43"/>
      <c r="M367" s="219" t="s">
        <v>1</v>
      </c>
      <c r="N367" s="220" t="s">
        <v>38</v>
      </c>
      <c r="O367" s="90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23" t="s">
        <v>201</v>
      </c>
      <c r="AT367" s="223" t="s">
        <v>134</v>
      </c>
      <c r="AU367" s="223" t="s">
        <v>80</v>
      </c>
      <c r="AY367" s="16" t="s">
        <v>131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6" t="s">
        <v>78</v>
      </c>
      <c r="BK367" s="224">
        <f>ROUND(I367*H367,2)</f>
        <v>0</v>
      </c>
      <c r="BL367" s="16" t="s">
        <v>201</v>
      </c>
      <c r="BM367" s="223" t="s">
        <v>921</v>
      </c>
    </row>
    <row r="368" s="12" customFormat="1" ht="22.8" customHeight="1">
      <c r="A368" s="12"/>
      <c r="B368" s="195"/>
      <c r="C368" s="196"/>
      <c r="D368" s="197" t="s">
        <v>72</v>
      </c>
      <c r="E368" s="209" t="s">
        <v>922</v>
      </c>
      <c r="F368" s="209" t="s">
        <v>923</v>
      </c>
      <c r="G368" s="196"/>
      <c r="H368" s="196"/>
      <c r="I368" s="199"/>
      <c r="J368" s="210">
        <f>BK368</f>
        <v>0</v>
      </c>
      <c r="K368" s="196"/>
      <c r="L368" s="201"/>
      <c r="M368" s="202"/>
      <c r="N368" s="203"/>
      <c r="O368" s="203"/>
      <c r="P368" s="204">
        <f>P369</f>
        <v>0</v>
      </c>
      <c r="Q368" s="203"/>
      <c r="R368" s="204">
        <f>R369</f>
        <v>0</v>
      </c>
      <c r="S368" s="203"/>
      <c r="T368" s="205">
        <f>T369</f>
        <v>0.00745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6" t="s">
        <v>80</v>
      </c>
      <c r="AT368" s="207" t="s">
        <v>72</v>
      </c>
      <c r="AU368" s="207" t="s">
        <v>78</v>
      </c>
      <c r="AY368" s="206" t="s">
        <v>131</v>
      </c>
      <c r="BK368" s="208">
        <f>BK369</f>
        <v>0</v>
      </c>
    </row>
    <row r="369" s="2" customFormat="1" ht="24.15" customHeight="1">
      <c r="A369" s="37"/>
      <c r="B369" s="38"/>
      <c r="C369" s="211" t="s">
        <v>924</v>
      </c>
      <c r="D369" s="211" t="s">
        <v>134</v>
      </c>
      <c r="E369" s="212" t="s">
        <v>925</v>
      </c>
      <c r="F369" s="213" t="s">
        <v>926</v>
      </c>
      <c r="G369" s="214" t="s">
        <v>153</v>
      </c>
      <c r="H369" s="215">
        <v>2.98</v>
      </c>
      <c r="I369" s="216"/>
      <c r="J369" s="217">
        <f>ROUND(I369*H369,2)</f>
        <v>0</v>
      </c>
      <c r="K369" s="218"/>
      <c r="L369" s="43"/>
      <c r="M369" s="219" t="s">
        <v>1</v>
      </c>
      <c r="N369" s="220" t="s">
        <v>38</v>
      </c>
      <c r="O369" s="90"/>
      <c r="P369" s="221">
        <f>O369*H369</f>
        <v>0</v>
      </c>
      <c r="Q369" s="221">
        <v>0</v>
      </c>
      <c r="R369" s="221">
        <f>Q369*H369</f>
        <v>0</v>
      </c>
      <c r="S369" s="221">
        <v>0.0025000000000000001</v>
      </c>
      <c r="T369" s="222">
        <f>S369*H369</f>
        <v>0.00745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3" t="s">
        <v>201</v>
      </c>
      <c r="AT369" s="223" t="s">
        <v>134</v>
      </c>
      <c r="AU369" s="223" t="s">
        <v>80</v>
      </c>
      <c r="AY369" s="16" t="s">
        <v>131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6" t="s">
        <v>78</v>
      </c>
      <c r="BK369" s="224">
        <f>ROUND(I369*H369,2)</f>
        <v>0</v>
      </c>
      <c r="BL369" s="16" t="s">
        <v>201</v>
      </c>
      <c r="BM369" s="223" t="s">
        <v>927</v>
      </c>
    </row>
    <row r="370" s="12" customFormat="1" ht="22.8" customHeight="1">
      <c r="A370" s="12"/>
      <c r="B370" s="195"/>
      <c r="C370" s="196"/>
      <c r="D370" s="197" t="s">
        <v>72</v>
      </c>
      <c r="E370" s="209" t="s">
        <v>928</v>
      </c>
      <c r="F370" s="209" t="s">
        <v>929</v>
      </c>
      <c r="G370" s="196"/>
      <c r="H370" s="196"/>
      <c r="I370" s="199"/>
      <c r="J370" s="210">
        <f>BK370</f>
        <v>0</v>
      </c>
      <c r="K370" s="196"/>
      <c r="L370" s="201"/>
      <c r="M370" s="202"/>
      <c r="N370" s="203"/>
      <c r="O370" s="203"/>
      <c r="P370" s="204">
        <f>SUM(P371:P377)</f>
        <v>0</v>
      </c>
      <c r="Q370" s="203"/>
      <c r="R370" s="204">
        <f>SUM(R371:R377)</f>
        <v>2.1236489999999999</v>
      </c>
      <c r="S370" s="203"/>
      <c r="T370" s="205">
        <f>SUM(T371:T377)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6" t="s">
        <v>80</v>
      </c>
      <c r="AT370" s="207" t="s">
        <v>72</v>
      </c>
      <c r="AU370" s="207" t="s">
        <v>78</v>
      </c>
      <c r="AY370" s="206" t="s">
        <v>131</v>
      </c>
      <c r="BK370" s="208">
        <f>SUM(BK371:BK377)</f>
        <v>0</v>
      </c>
    </row>
    <row r="371" s="2" customFormat="1" ht="33" customHeight="1">
      <c r="A371" s="37"/>
      <c r="B371" s="38"/>
      <c r="C371" s="211" t="s">
        <v>930</v>
      </c>
      <c r="D371" s="211" t="s">
        <v>134</v>
      </c>
      <c r="E371" s="212" t="s">
        <v>931</v>
      </c>
      <c r="F371" s="213" t="s">
        <v>932</v>
      </c>
      <c r="G371" s="214" t="s">
        <v>153</v>
      </c>
      <c r="H371" s="215">
        <v>104.5</v>
      </c>
      <c r="I371" s="216"/>
      <c r="J371" s="217">
        <f>ROUND(I371*H371,2)</f>
        <v>0</v>
      </c>
      <c r="K371" s="218"/>
      <c r="L371" s="43"/>
      <c r="M371" s="219" t="s">
        <v>1</v>
      </c>
      <c r="N371" s="220" t="s">
        <v>38</v>
      </c>
      <c r="O371" s="90"/>
      <c r="P371" s="221">
        <f>O371*H371</f>
        <v>0</v>
      </c>
      <c r="Q371" s="221">
        <v>0.00562</v>
      </c>
      <c r="R371" s="221">
        <f>Q371*H371</f>
        <v>0.58728999999999998</v>
      </c>
      <c r="S371" s="221">
        <v>0</v>
      </c>
      <c r="T371" s="22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3" t="s">
        <v>201</v>
      </c>
      <c r="AT371" s="223" t="s">
        <v>134</v>
      </c>
      <c r="AU371" s="223" t="s">
        <v>80</v>
      </c>
      <c r="AY371" s="16" t="s">
        <v>131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6" t="s">
        <v>78</v>
      </c>
      <c r="BK371" s="224">
        <f>ROUND(I371*H371,2)</f>
        <v>0</v>
      </c>
      <c r="BL371" s="16" t="s">
        <v>201</v>
      </c>
      <c r="BM371" s="223" t="s">
        <v>933</v>
      </c>
    </row>
    <row r="372" s="2" customFormat="1" ht="24.15" customHeight="1">
      <c r="A372" s="37"/>
      <c r="B372" s="38"/>
      <c r="C372" s="237" t="s">
        <v>934</v>
      </c>
      <c r="D372" s="237" t="s">
        <v>146</v>
      </c>
      <c r="E372" s="238" t="s">
        <v>935</v>
      </c>
      <c r="F372" s="239" t="s">
        <v>936</v>
      </c>
      <c r="G372" s="240" t="s">
        <v>153</v>
      </c>
      <c r="H372" s="241">
        <v>104.5</v>
      </c>
      <c r="I372" s="242"/>
      <c r="J372" s="243">
        <f>ROUND(I372*H372,2)</f>
        <v>0</v>
      </c>
      <c r="K372" s="244"/>
      <c r="L372" s="245"/>
      <c r="M372" s="246" t="s">
        <v>1</v>
      </c>
      <c r="N372" s="247" t="s">
        <v>38</v>
      </c>
      <c r="O372" s="90"/>
      <c r="P372" s="221">
        <f>O372*H372</f>
        <v>0</v>
      </c>
      <c r="Q372" s="221">
        <v>0.014290000000000001</v>
      </c>
      <c r="R372" s="221">
        <f>Q372*H372</f>
        <v>1.4933050000000001</v>
      </c>
      <c r="S372" s="221">
        <v>0</v>
      </c>
      <c r="T372" s="22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3" t="s">
        <v>268</v>
      </c>
      <c r="AT372" s="223" t="s">
        <v>146</v>
      </c>
      <c r="AU372" s="223" t="s">
        <v>80</v>
      </c>
      <c r="AY372" s="16" t="s">
        <v>131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6" t="s">
        <v>78</v>
      </c>
      <c r="BK372" s="224">
        <f>ROUND(I372*H372,2)</f>
        <v>0</v>
      </c>
      <c r="BL372" s="16" t="s">
        <v>201</v>
      </c>
      <c r="BM372" s="223" t="s">
        <v>937</v>
      </c>
    </row>
    <row r="373" s="13" customFormat="1">
      <c r="A373" s="13"/>
      <c r="B373" s="225"/>
      <c r="C373" s="226"/>
      <c r="D373" s="227" t="s">
        <v>140</v>
      </c>
      <c r="E373" s="228" t="s">
        <v>1</v>
      </c>
      <c r="F373" s="229" t="s">
        <v>938</v>
      </c>
      <c r="G373" s="226"/>
      <c r="H373" s="230">
        <v>104.5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140</v>
      </c>
      <c r="AU373" s="236" t="s">
        <v>80</v>
      </c>
      <c r="AV373" s="13" t="s">
        <v>80</v>
      </c>
      <c r="AW373" s="13" t="s">
        <v>30</v>
      </c>
      <c r="AX373" s="13" t="s">
        <v>78</v>
      </c>
      <c r="AY373" s="236" t="s">
        <v>131</v>
      </c>
    </row>
    <row r="374" s="2" customFormat="1" ht="24.15" customHeight="1">
      <c r="A374" s="37"/>
      <c r="B374" s="38"/>
      <c r="C374" s="211" t="s">
        <v>939</v>
      </c>
      <c r="D374" s="211" t="s">
        <v>134</v>
      </c>
      <c r="E374" s="212" t="s">
        <v>940</v>
      </c>
      <c r="F374" s="213" t="s">
        <v>941</v>
      </c>
      <c r="G374" s="214" t="s">
        <v>224</v>
      </c>
      <c r="H374" s="215">
        <v>83.599999999999994</v>
      </c>
      <c r="I374" s="216"/>
      <c r="J374" s="217">
        <f>ROUND(I374*H374,2)</f>
        <v>0</v>
      </c>
      <c r="K374" s="218"/>
      <c r="L374" s="43"/>
      <c r="M374" s="219" t="s">
        <v>1</v>
      </c>
      <c r="N374" s="220" t="s">
        <v>38</v>
      </c>
      <c r="O374" s="90"/>
      <c r="P374" s="221">
        <f>O374*H374</f>
        <v>0</v>
      </c>
      <c r="Q374" s="221">
        <v>0.00020000000000000001</v>
      </c>
      <c r="R374" s="221">
        <f>Q374*H374</f>
        <v>0.016719999999999999</v>
      </c>
      <c r="S374" s="221">
        <v>0</v>
      </c>
      <c r="T374" s="222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3" t="s">
        <v>201</v>
      </c>
      <c r="AT374" s="223" t="s">
        <v>134</v>
      </c>
      <c r="AU374" s="223" t="s">
        <v>80</v>
      </c>
      <c r="AY374" s="16" t="s">
        <v>131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6" t="s">
        <v>78</v>
      </c>
      <c r="BK374" s="224">
        <f>ROUND(I374*H374,2)</f>
        <v>0</v>
      </c>
      <c r="BL374" s="16" t="s">
        <v>201</v>
      </c>
      <c r="BM374" s="223" t="s">
        <v>942</v>
      </c>
    </row>
    <row r="375" s="2" customFormat="1" ht="16.5" customHeight="1">
      <c r="A375" s="37"/>
      <c r="B375" s="38"/>
      <c r="C375" s="237" t="s">
        <v>943</v>
      </c>
      <c r="D375" s="237" t="s">
        <v>146</v>
      </c>
      <c r="E375" s="238" t="s">
        <v>944</v>
      </c>
      <c r="F375" s="239" t="s">
        <v>945</v>
      </c>
      <c r="G375" s="240" t="s">
        <v>224</v>
      </c>
      <c r="H375" s="241">
        <v>87.780000000000001</v>
      </c>
      <c r="I375" s="242"/>
      <c r="J375" s="243">
        <f>ROUND(I375*H375,2)</f>
        <v>0</v>
      </c>
      <c r="K375" s="244"/>
      <c r="L375" s="245"/>
      <c r="M375" s="246" t="s">
        <v>1</v>
      </c>
      <c r="N375" s="247" t="s">
        <v>38</v>
      </c>
      <c r="O375" s="90"/>
      <c r="P375" s="221">
        <f>O375*H375</f>
        <v>0</v>
      </c>
      <c r="Q375" s="221">
        <v>0.00029999999999999997</v>
      </c>
      <c r="R375" s="221">
        <f>Q375*H375</f>
        <v>0.026333999999999996</v>
      </c>
      <c r="S375" s="221">
        <v>0</v>
      </c>
      <c r="T375" s="22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3" t="s">
        <v>268</v>
      </c>
      <c r="AT375" s="223" t="s">
        <v>146</v>
      </c>
      <c r="AU375" s="223" t="s">
        <v>80</v>
      </c>
      <c r="AY375" s="16" t="s">
        <v>131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6" t="s">
        <v>78</v>
      </c>
      <c r="BK375" s="224">
        <f>ROUND(I375*H375,2)</f>
        <v>0</v>
      </c>
      <c r="BL375" s="16" t="s">
        <v>201</v>
      </c>
      <c r="BM375" s="223" t="s">
        <v>946</v>
      </c>
    </row>
    <row r="376" s="13" customFormat="1">
      <c r="A376" s="13"/>
      <c r="B376" s="225"/>
      <c r="C376" s="226"/>
      <c r="D376" s="227" t="s">
        <v>140</v>
      </c>
      <c r="E376" s="228" t="s">
        <v>1</v>
      </c>
      <c r="F376" s="229" t="s">
        <v>947</v>
      </c>
      <c r="G376" s="226"/>
      <c r="H376" s="230">
        <v>87.780000000000001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140</v>
      </c>
      <c r="AU376" s="236" t="s">
        <v>80</v>
      </c>
      <c r="AV376" s="13" t="s">
        <v>80</v>
      </c>
      <c r="AW376" s="13" t="s">
        <v>30</v>
      </c>
      <c r="AX376" s="13" t="s">
        <v>78</v>
      </c>
      <c r="AY376" s="236" t="s">
        <v>131</v>
      </c>
    </row>
    <row r="377" s="2" customFormat="1" ht="24.15" customHeight="1">
      <c r="A377" s="37"/>
      <c r="B377" s="38"/>
      <c r="C377" s="211" t="s">
        <v>948</v>
      </c>
      <c r="D377" s="211" t="s">
        <v>134</v>
      </c>
      <c r="E377" s="212" t="s">
        <v>949</v>
      </c>
      <c r="F377" s="213" t="s">
        <v>950</v>
      </c>
      <c r="G377" s="214" t="s">
        <v>144</v>
      </c>
      <c r="H377" s="215">
        <v>2.48</v>
      </c>
      <c r="I377" s="216"/>
      <c r="J377" s="217">
        <f>ROUND(I377*H377,2)</f>
        <v>0</v>
      </c>
      <c r="K377" s="218"/>
      <c r="L377" s="43"/>
      <c r="M377" s="219" t="s">
        <v>1</v>
      </c>
      <c r="N377" s="220" t="s">
        <v>38</v>
      </c>
      <c r="O377" s="90"/>
      <c r="P377" s="221">
        <f>O377*H377</f>
        <v>0</v>
      </c>
      <c r="Q377" s="221">
        <v>0</v>
      </c>
      <c r="R377" s="221">
        <f>Q377*H377</f>
        <v>0</v>
      </c>
      <c r="S377" s="221">
        <v>0</v>
      </c>
      <c r="T377" s="22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3" t="s">
        <v>201</v>
      </c>
      <c r="AT377" s="223" t="s">
        <v>134</v>
      </c>
      <c r="AU377" s="223" t="s">
        <v>80</v>
      </c>
      <c r="AY377" s="16" t="s">
        <v>131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6" t="s">
        <v>78</v>
      </c>
      <c r="BK377" s="224">
        <f>ROUND(I377*H377,2)</f>
        <v>0</v>
      </c>
      <c r="BL377" s="16" t="s">
        <v>201</v>
      </c>
      <c r="BM377" s="223" t="s">
        <v>951</v>
      </c>
    </row>
    <row r="378" s="12" customFormat="1" ht="22.8" customHeight="1">
      <c r="A378" s="12"/>
      <c r="B378" s="195"/>
      <c r="C378" s="196"/>
      <c r="D378" s="197" t="s">
        <v>72</v>
      </c>
      <c r="E378" s="209" t="s">
        <v>952</v>
      </c>
      <c r="F378" s="209" t="s">
        <v>953</v>
      </c>
      <c r="G378" s="196"/>
      <c r="H378" s="196"/>
      <c r="I378" s="199"/>
      <c r="J378" s="210">
        <f>BK378</f>
        <v>0</v>
      </c>
      <c r="K378" s="196"/>
      <c r="L378" s="201"/>
      <c r="M378" s="202"/>
      <c r="N378" s="203"/>
      <c r="O378" s="203"/>
      <c r="P378" s="204">
        <f>P379</f>
        <v>0</v>
      </c>
      <c r="Q378" s="203"/>
      <c r="R378" s="204">
        <f>R379</f>
        <v>0.0015300000000000001</v>
      </c>
      <c r="S378" s="203"/>
      <c r="T378" s="205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6" t="s">
        <v>80</v>
      </c>
      <c r="AT378" s="207" t="s">
        <v>72</v>
      </c>
      <c r="AU378" s="207" t="s">
        <v>78</v>
      </c>
      <c r="AY378" s="206" t="s">
        <v>131</v>
      </c>
      <c r="BK378" s="208">
        <f>BK379</f>
        <v>0</v>
      </c>
    </row>
    <row r="379" s="2" customFormat="1" ht="16.5" customHeight="1">
      <c r="A379" s="37"/>
      <c r="B379" s="38"/>
      <c r="C379" s="211" t="s">
        <v>954</v>
      </c>
      <c r="D379" s="211" t="s">
        <v>134</v>
      </c>
      <c r="E379" s="212" t="s">
        <v>955</v>
      </c>
      <c r="F379" s="213" t="s">
        <v>956</v>
      </c>
      <c r="G379" s="214" t="s">
        <v>191</v>
      </c>
      <c r="H379" s="215">
        <v>9</v>
      </c>
      <c r="I379" s="216"/>
      <c r="J379" s="217">
        <f>ROUND(I379*H379,2)</f>
        <v>0</v>
      </c>
      <c r="K379" s="218"/>
      <c r="L379" s="43"/>
      <c r="M379" s="219" t="s">
        <v>1</v>
      </c>
      <c r="N379" s="220" t="s">
        <v>38</v>
      </c>
      <c r="O379" s="90"/>
      <c r="P379" s="221">
        <f>O379*H379</f>
        <v>0</v>
      </c>
      <c r="Q379" s="221">
        <v>0.00017000000000000001</v>
      </c>
      <c r="R379" s="221">
        <f>Q379*H379</f>
        <v>0.0015300000000000001</v>
      </c>
      <c r="S379" s="221">
        <v>0</v>
      </c>
      <c r="T379" s="222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3" t="s">
        <v>201</v>
      </c>
      <c r="AT379" s="223" t="s">
        <v>134</v>
      </c>
      <c r="AU379" s="223" t="s">
        <v>80</v>
      </c>
      <c r="AY379" s="16" t="s">
        <v>131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6" t="s">
        <v>78</v>
      </c>
      <c r="BK379" s="224">
        <f>ROUND(I379*H379,2)</f>
        <v>0</v>
      </c>
      <c r="BL379" s="16" t="s">
        <v>201</v>
      </c>
      <c r="BM379" s="223" t="s">
        <v>957</v>
      </c>
    </row>
    <row r="380" s="12" customFormat="1" ht="22.8" customHeight="1">
      <c r="A380" s="12"/>
      <c r="B380" s="195"/>
      <c r="C380" s="196"/>
      <c r="D380" s="197" t="s">
        <v>72</v>
      </c>
      <c r="E380" s="209" t="s">
        <v>958</v>
      </c>
      <c r="F380" s="209" t="s">
        <v>959</v>
      </c>
      <c r="G380" s="196"/>
      <c r="H380" s="196"/>
      <c r="I380" s="199"/>
      <c r="J380" s="210">
        <f>BK380</f>
        <v>0</v>
      </c>
      <c r="K380" s="196"/>
      <c r="L380" s="201"/>
      <c r="M380" s="202"/>
      <c r="N380" s="203"/>
      <c r="O380" s="203"/>
      <c r="P380" s="204">
        <f>SUM(P381:P384)</f>
        <v>0</v>
      </c>
      <c r="Q380" s="203"/>
      <c r="R380" s="204">
        <f>SUM(R381:R384)</f>
        <v>0.091043600000000002</v>
      </c>
      <c r="S380" s="203"/>
      <c r="T380" s="205">
        <f>SUM(T381:T384)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6" t="s">
        <v>80</v>
      </c>
      <c r="AT380" s="207" t="s">
        <v>72</v>
      </c>
      <c r="AU380" s="207" t="s">
        <v>78</v>
      </c>
      <c r="AY380" s="206" t="s">
        <v>131</v>
      </c>
      <c r="BK380" s="208">
        <f>SUM(BK381:BK384)</f>
        <v>0</v>
      </c>
    </row>
    <row r="381" s="2" customFormat="1" ht="24.15" customHeight="1">
      <c r="A381" s="37"/>
      <c r="B381" s="38"/>
      <c r="C381" s="211" t="s">
        <v>960</v>
      </c>
      <c r="D381" s="211" t="s">
        <v>134</v>
      </c>
      <c r="E381" s="212" t="s">
        <v>961</v>
      </c>
      <c r="F381" s="213" t="s">
        <v>962</v>
      </c>
      <c r="G381" s="214" t="s">
        <v>153</v>
      </c>
      <c r="H381" s="215">
        <v>185</v>
      </c>
      <c r="I381" s="216"/>
      <c r="J381" s="217">
        <f>ROUND(I381*H381,2)</f>
        <v>0</v>
      </c>
      <c r="K381" s="218"/>
      <c r="L381" s="43"/>
      <c r="M381" s="219" t="s">
        <v>1</v>
      </c>
      <c r="N381" s="220" t="s">
        <v>38</v>
      </c>
      <c r="O381" s="90"/>
      <c r="P381" s="221">
        <f>O381*H381</f>
        <v>0</v>
      </c>
      <c r="Q381" s="221">
        <v>0</v>
      </c>
      <c r="R381" s="221">
        <f>Q381*H381</f>
        <v>0</v>
      </c>
      <c r="S381" s="221">
        <v>0</v>
      </c>
      <c r="T381" s="222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3" t="s">
        <v>201</v>
      </c>
      <c r="AT381" s="223" t="s">
        <v>134</v>
      </c>
      <c r="AU381" s="223" t="s">
        <v>80</v>
      </c>
      <c r="AY381" s="16" t="s">
        <v>131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6" t="s">
        <v>78</v>
      </c>
      <c r="BK381" s="224">
        <f>ROUND(I381*H381,2)</f>
        <v>0</v>
      </c>
      <c r="BL381" s="16" t="s">
        <v>201</v>
      </c>
      <c r="BM381" s="223" t="s">
        <v>963</v>
      </c>
    </row>
    <row r="382" s="2" customFormat="1" ht="24.15" customHeight="1">
      <c r="A382" s="37"/>
      <c r="B382" s="38"/>
      <c r="C382" s="211" t="s">
        <v>964</v>
      </c>
      <c r="D382" s="211" t="s">
        <v>134</v>
      </c>
      <c r="E382" s="212" t="s">
        <v>965</v>
      </c>
      <c r="F382" s="213" t="s">
        <v>966</v>
      </c>
      <c r="G382" s="214" t="s">
        <v>153</v>
      </c>
      <c r="H382" s="215">
        <v>185</v>
      </c>
      <c r="I382" s="216"/>
      <c r="J382" s="217">
        <f>ROUND(I382*H382,2)</f>
        <v>0</v>
      </c>
      <c r="K382" s="218"/>
      <c r="L382" s="43"/>
      <c r="M382" s="219" t="s">
        <v>1</v>
      </c>
      <c r="N382" s="220" t="s">
        <v>38</v>
      </c>
      <c r="O382" s="90"/>
      <c r="P382" s="221">
        <f>O382*H382</f>
        <v>0</v>
      </c>
      <c r="Q382" s="221">
        <v>0.00020000000000000001</v>
      </c>
      <c r="R382" s="221">
        <f>Q382*H382</f>
        <v>0.037000000000000005</v>
      </c>
      <c r="S382" s="221">
        <v>0</v>
      </c>
      <c r="T382" s="22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3" t="s">
        <v>201</v>
      </c>
      <c r="AT382" s="223" t="s">
        <v>134</v>
      </c>
      <c r="AU382" s="223" t="s">
        <v>80</v>
      </c>
      <c r="AY382" s="16" t="s">
        <v>131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6" t="s">
        <v>78</v>
      </c>
      <c r="BK382" s="224">
        <f>ROUND(I382*H382,2)</f>
        <v>0</v>
      </c>
      <c r="BL382" s="16" t="s">
        <v>201</v>
      </c>
      <c r="BM382" s="223" t="s">
        <v>967</v>
      </c>
    </row>
    <row r="383" s="2" customFormat="1" ht="24.15" customHeight="1">
      <c r="A383" s="37"/>
      <c r="B383" s="38"/>
      <c r="C383" s="211" t="s">
        <v>968</v>
      </c>
      <c r="D383" s="211" t="s">
        <v>134</v>
      </c>
      <c r="E383" s="212" t="s">
        <v>969</v>
      </c>
      <c r="F383" s="213" t="s">
        <v>970</v>
      </c>
      <c r="G383" s="214" t="s">
        <v>153</v>
      </c>
      <c r="H383" s="215">
        <v>39.359999999999999</v>
      </c>
      <c r="I383" s="216"/>
      <c r="J383" s="217">
        <f>ROUND(I383*H383,2)</f>
        <v>0</v>
      </c>
      <c r="K383" s="218"/>
      <c r="L383" s="43"/>
      <c r="M383" s="219" t="s">
        <v>1</v>
      </c>
      <c r="N383" s="220" t="s">
        <v>38</v>
      </c>
      <c r="O383" s="90"/>
      <c r="P383" s="221">
        <f>O383*H383</f>
        <v>0</v>
      </c>
      <c r="Q383" s="221">
        <v>1.0000000000000001E-05</v>
      </c>
      <c r="R383" s="221">
        <f>Q383*H383</f>
        <v>0.00039360000000000003</v>
      </c>
      <c r="S383" s="221">
        <v>0</v>
      </c>
      <c r="T383" s="222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3" t="s">
        <v>201</v>
      </c>
      <c r="AT383" s="223" t="s">
        <v>134</v>
      </c>
      <c r="AU383" s="223" t="s">
        <v>80</v>
      </c>
      <c r="AY383" s="16" t="s">
        <v>131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6" t="s">
        <v>78</v>
      </c>
      <c r="BK383" s="224">
        <f>ROUND(I383*H383,2)</f>
        <v>0</v>
      </c>
      <c r="BL383" s="16" t="s">
        <v>201</v>
      </c>
      <c r="BM383" s="223" t="s">
        <v>971</v>
      </c>
    </row>
    <row r="384" s="2" customFormat="1" ht="33" customHeight="1">
      <c r="A384" s="37"/>
      <c r="B384" s="38"/>
      <c r="C384" s="211" t="s">
        <v>972</v>
      </c>
      <c r="D384" s="211" t="s">
        <v>134</v>
      </c>
      <c r="E384" s="212" t="s">
        <v>973</v>
      </c>
      <c r="F384" s="213" t="s">
        <v>974</v>
      </c>
      <c r="G384" s="214" t="s">
        <v>153</v>
      </c>
      <c r="H384" s="215">
        <v>185</v>
      </c>
      <c r="I384" s="216"/>
      <c r="J384" s="217">
        <f>ROUND(I384*H384,2)</f>
        <v>0</v>
      </c>
      <c r="K384" s="218"/>
      <c r="L384" s="43"/>
      <c r="M384" s="219" t="s">
        <v>1</v>
      </c>
      <c r="N384" s="220" t="s">
        <v>38</v>
      </c>
      <c r="O384" s="90"/>
      <c r="P384" s="221">
        <f>O384*H384</f>
        <v>0</v>
      </c>
      <c r="Q384" s="221">
        <v>0.00029</v>
      </c>
      <c r="R384" s="221">
        <f>Q384*H384</f>
        <v>0.053650000000000003</v>
      </c>
      <c r="S384" s="221">
        <v>0</v>
      </c>
      <c r="T384" s="22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3" t="s">
        <v>201</v>
      </c>
      <c r="AT384" s="223" t="s">
        <v>134</v>
      </c>
      <c r="AU384" s="223" t="s">
        <v>80</v>
      </c>
      <c r="AY384" s="16" t="s">
        <v>131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6" t="s">
        <v>78</v>
      </c>
      <c r="BK384" s="224">
        <f>ROUND(I384*H384,2)</f>
        <v>0</v>
      </c>
      <c r="BL384" s="16" t="s">
        <v>201</v>
      </c>
      <c r="BM384" s="223" t="s">
        <v>975</v>
      </c>
    </row>
    <row r="385" s="12" customFormat="1" ht="22.8" customHeight="1">
      <c r="A385" s="12"/>
      <c r="B385" s="195"/>
      <c r="C385" s="196"/>
      <c r="D385" s="197" t="s">
        <v>72</v>
      </c>
      <c r="E385" s="209" t="s">
        <v>976</v>
      </c>
      <c r="F385" s="209" t="s">
        <v>977</v>
      </c>
      <c r="G385" s="196"/>
      <c r="H385" s="196"/>
      <c r="I385" s="199"/>
      <c r="J385" s="210">
        <f>BK385</f>
        <v>0</v>
      </c>
      <c r="K385" s="196"/>
      <c r="L385" s="201"/>
      <c r="M385" s="202"/>
      <c r="N385" s="203"/>
      <c r="O385" s="203"/>
      <c r="P385" s="204">
        <f>SUM(P386:P390)</f>
        <v>0</v>
      </c>
      <c r="Q385" s="203"/>
      <c r="R385" s="204">
        <f>SUM(R386:R390)</f>
        <v>0.0056160000000000003</v>
      </c>
      <c r="S385" s="203"/>
      <c r="T385" s="205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6" t="s">
        <v>80</v>
      </c>
      <c r="AT385" s="207" t="s">
        <v>72</v>
      </c>
      <c r="AU385" s="207" t="s">
        <v>78</v>
      </c>
      <c r="AY385" s="206" t="s">
        <v>131</v>
      </c>
      <c r="BK385" s="208">
        <f>SUM(BK386:BK390)</f>
        <v>0</v>
      </c>
    </row>
    <row r="386" s="2" customFormat="1" ht="24.15" customHeight="1">
      <c r="A386" s="37"/>
      <c r="B386" s="38"/>
      <c r="C386" s="211" t="s">
        <v>978</v>
      </c>
      <c r="D386" s="211" t="s">
        <v>134</v>
      </c>
      <c r="E386" s="212" t="s">
        <v>979</v>
      </c>
      <c r="F386" s="213" t="s">
        <v>980</v>
      </c>
      <c r="G386" s="214" t="s">
        <v>153</v>
      </c>
      <c r="H386" s="215">
        <v>4.3200000000000003</v>
      </c>
      <c r="I386" s="216"/>
      <c r="J386" s="217">
        <f>ROUND(I386*H386,2)</f>
        <v>0</v>
      </c>
      <c r="K386" s="218"/>
      <c r="L386" s="43"/>
      <c r="M386" s="219" t="s">
        <v>1</v>
      </c>
      <c r="N386" s="220" t="s">
        <v>38</v>
      </c>
      <c r="O386" s="90"/>
      <c r="P386" s="221">
        <f>O386*H386</f>
        <v>0</v>
      </c>
      <c r="Q386" s="221">
        <v>0</v>
      </c>
      <c r="R386" s="221">
        <f>Q386*H386</f>
        <v>0</v>
      </c>
      <c r="S386" s="221">
        <v>0</v>
      </c>
      <c r="T386" s="22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3" t="s">
        <v>201</v>
      </c>
      <c r="AT386" s="223" t="s">
        <v>134</v>
      </c>
      <c r="AU386" s="223" t="s">
        <v>80</v>
      </c>
      <c r="AY386" s="16" t="s">
        <v>131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6" t="s">
        <v>78</v>
      </c>
      <c r="BK386" s="224">
        <f>ROUND(I386*H386,2)</f>
        <v>0</v>
      </c>
      <c r="BL386" s="16" t="s">
        <v>201</v>
      </c>
      <c r="BM386" s="223" t="s">
        <v>981</v>
      </c>
    </row>
    <row r="387" s="13" customFormat="1">
      <c r="A387" s="13"/>
      <c r="B387" s="225"/>
      <c r="C387" s="226"/>
      <c r="D387" s="227" t="s">
        <v>140</v>
      </c>
      <c r="E387" s="228" t="s">
        <v>1</v>
      </c>
      <c r="F387" s="229" t="s">
        <v>982</v>
      </c>
      <c r="G387" s="226"/>
      <c r="H387" s="230">
        <v>2.8799999999999999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140</v>
      </c>
      <c r="AU387" s="236" t="s">
        <v>80</v>
      </c>
      <c r="AV387" s="13" t="s">
        <v>80</v>
      </c>
      <c r="AW387" s="13" t="s">
        <v>30</v>
      </c>
      <c r="AX387" s="13" t="s">
        <v>73</v>
      </c>
      <c r="AY387" s="236" t="s">
        <v>131</v>
      </c>
    </row>
    <row r="388" s="13" customFormat="1">
      <c r="A388" s="13"/>
      <c r="B388" s="225"/>
      <c r="C388" s="226"/>
      <c r="D388" s="227" t="s">
        <v>140</v>
      </c>
      <c r="E388" s="228" t="s">
        <v>1</v>
      </c>
      <c r="F388" s="229" t="s">
        <v>753</v>
      </c>
      <c r="G388" s="226"/>
      <c r="H388" s="230">
        <v>1.44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140</v>
      </c>
      <c r="AU388" s="236" t="s">
        <v>80</v>
      </c>
      <c r="AV388" s="13" t="s">
        <v>80</v>
      </c>
      <c r="AW388" s="13" t="s">
        <v>30</v>
      </c>
      <c r="AX388" s="13" t="s">
        <v>73</v>
      </c>
      <c r="AY388" s="236" t="s">
        <v>131</v>
      </c>
    </row>
    <row r="389" s="14" customFormat="1">
      <c r="A389" s="14"/>
      <c r="B389" s="252"/>
      <c r="C389" s="253"/>
      <c r="D389" s="227" t="s">
        <v>140</v>
      </c>
      <c r="E389" s="254" t="s">
        <v>1</v>
      </c>
      <c r="F389" s="255" t="s">
        <v>983</v>
      </c>
      <c r="G389" s="253"/>
      <c r="H389" s="256">
        <v>4.3200000000000003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140</v>
      </c>
      <c r="AU389" s="262" t="s">
        <v>80</v>
      </c>
      <c r="AV389" s="14" t="s">
        <v>138</v>
      </c>
      <c r="AW389" s="14" t="s">
        <v>30</v>
      </c>
      <c r="AX389" s="14" t="s">
        <v>78</v>
      </c>
      <c r="AY389" s="262" t="s">
        <v>131</v>
      </c>
    </row>
    <row r="390" s="2" customFormat="1" ht="16.5" customHeight="1">
      <c r="A390" s="37"/>
      <c r="B390" s="38"/>
      <c r="C390" s="237" t="s">
        <v>984</v>
      </c>
      <c r="D390" s="237" t="s">
        <v>146</v>
      </c>
      <c r="E390" s="238" t="s">
        <v>985</v>
      </c>
      <c r="F390" s="239" t="s">
        <v>986</v>
      </c>
      <c r="G390" s="240" t="s">
        <v>153</v>
      </c>
      <c r="H390" s="241">
        <v>4.3200000000000003</v>
      </c>
      <c r="I390" s="242"/>
      <c r="J390" s="243">
        <f>ROUND(I390*H390,2)</f>
        <v>0</v>
      </c>
      <c r="K390" s="244"/>
      <c r="L390" s="245"/>
      <c r="M390" s="246" t="s">
        <v>1</v>
      </c>
      <c r="N390" s="247" t="s">
        <v>38</v>
      </c>
      <c r="O390" s="90"/>
      <c r="P390" s="221">
        <f>O390*H390</f>
        <v>0</v>
      </c>
      <c r="Q390" s="221">
        <v>0.0012999999999999999</v>
      </c>
      <c r="R390" s="221">
        <f>Q390*H390</f>
        <v>0.0056160000000000003</v>
      </c>
      <c r="S390" s="221">
        <v>0</v>
      </c>
      <c r="T390" s="222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3" t="s">
        <v>268</v>
      </c>
      <c r="AT390" s="223" t="s">
        <v>146</v>
      </c>
      <c r="AU390" s="223" t="s">
        <v>80</v>
      </c>
      <c r="AY390" s="16" t="s">
        <v>131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6" t="s">
        <v>78</v>
      </c>
      <c r="BK390" s="224">
        <f>ROUND(I390*H390,2)</f>
        <v>0</v>
      </c>
      <c r="BL390" s="16" t="s">
        <v>201</v>
      </c>
      <c r="BM390" s="223" t="s">
        <v>987</v>
      </c>
    </row>
    <row r="391" s="12" customFormat="1" ht="25.92" customHeight="1">
      <c r="A391" s="12"/>
      <c r="B391" s="195"/>
      <c r="C391" s="196"/>
      <c r="D391" s="197" t="s">
        <v>72</v>
      </c>
      <c r="E391" s="198" t="s">
        <v>988</v>
      </c>
      <c r="F391" s="198" t="s">
        <v>989</v>
      </c>
      <c r="G391" s="196"/>
      <c r="H391" s="196"/>
      <c r="I391" s="199"/>
      <c r="J391" s="200">
        <f>BK391</f>
        <v>0</v>
      </c>
      <c r="K391" s="196"/>
      <c r="L391" s="201"/>
      <c r="M391" s="202"/>
      <c r="N391" s="203"/>
      <c r="O391" s="203"/>
      <c r="P391" s="204">
        <f>P392+P394</f>
        <v>0</v>
      </c>
      <c r="Q391" s="203"/>
      <c r="R391" s="204">
        <f>R392+R394</f>
        <v>0</v>
      </c>
      <c r="S391" s="203"/>
      <c r="T391" s="205">
        <f>T392+T394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6" t="s">
        <v>156</v>
      </c>
      <c r="AT391" s="207" t="s">
        <v>72</v>
      </c>
      <c r="AU391" s="207" t="s">
        <v>73</v>
      </c>
      <c r="AY391" s="206" t="s">
        <v>131</v>
      </c>
      <c r="BK391" s="208">
        <f>BK392+BK394</f>
        <v>0</v>
      </c>
    </row>
    <row r="392" s="12" customFormat="1" ht="22.8" customHeight="1">
      <c r="A392" s="12"/>
      <c r="B392" s="195"/>
      <c r="C392" s="196"/>
      <c r="D392" s="197" t="s">
        <v>72</v>
      </c>
      <c r="E392" s="209" t="s">
        <v>990</v>
      </c>
      <c r="F392" s="209" t="s">
        <v>991</v>
      </c>
      <c r="G392" s="196"/>
      <c r="H392" s="196"/>
      <c r="I392" s="199"/>
      <c r="J392" s="210">
        <f>BK392</f>
        <v>0</v>
      </c>
      <c r="K392" s="196"/>
      <c r="L392" s="201"/>
      <c r="M392" s="202"/>
      <c r="N392" s="203"/>
      <c r="O392" s="203"/>
      <c r="P392" s="204">
        <f>P393</f>
        <v>0</v>
      </c>
      <c r="Q392" s="203"/>
      <c r="R392" s="204">
        <f>R393</f>
        <v>0</v>
      </c>
      <c r="S392" s="203"/>
      <c r="T392" s="205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6" t="s">
        <v>156</v>
      </c>
      <c r="AT392" s="207" t="s">
        <v>72</v>
      </c>
      <c r="AU392" s="207" t="s">
        <v>78</v>
      </c>
      <c r="AY392" s="206" t="s">
        <v>131</v>
      </c>
      <c r="BK392" s="208">
        <f>BK393</f>
        <v>0</v>
      </c>
    </row>
    <row r="393" s="2" customFormat="1" ht="16.5" customHeight="1">
      <c r="A393" s="37"/>
      <c r="B393" s="38"/>
      <c r="C393" s="211" t="s">
        <v>992</v>
      </c>
      <c r="D393" s="211" t="s">
        <v>134</v>
      </c>
      <c r="E393" s="212" t="s">
        <v>993</v>
      </c>
      <c r="F393" s="213" t="s">
        <v>991</v>
      </c>
      <c r="G393" s="214" t="s">
        <v>994</v>
      </c>
      <c r="H393" s="215">
        <v>1</v>
      </c>
      <c r="I393" s="216"/>
      <c r="J393" s="217">
        <f>ROUND(I393*H393,2)</f>
        <v>0</v>
      </c>
      <c r="K393" s="218"/>
      <c r="L393" s="43"/>
      <c r="M393" s="219" t="s">
        <v>1</v>
      </c>
      <c r="N393" s="220" t="s">
        <v>38</v>
      </c>
      <c r="O393" s="90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3" t="s">
        <v>995</v>
      </c>
      <c r="AT393" s="223" t="s">
        <v>134</v>
      </c>
      <c r="AU393" s="223" t="s">
        <v>80</v>
      </c>
      <c r="AY393" s="16" t="s">
        <v>131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6" t="s">
        <v>78</v>
      </c>
      <c r="BK393" s="224">
        <f>ROUND(I393*H393,2)</f>
        <v>0</v>
      </c>
      <c r="BL393" s="16" t="s">
        <v>995</v>
      </c>
      <c r="BM393" s="223" t="s">
        <v>996</v>
      </c>
    </row>
    <row r="394" s="12" customFormat="1" ht="22.8" customHeight="1">
      <c r="A394" s="12"/>
      <c r="B394" s="195"/>
      <c r="C394" s="196"/>
      <c r="D394" s="197" t="s">
        <v>72</v>
      </c>
      <c r="E394" s="209" t="s">
        <v>997</v>
      </c>
      <c r="F394" s="209" t="s">
        <v>998</v>
      </c>
      <c r="G394" s="196"/>
      <c r="H394" s="196"/>
      <c r="I394" s="199"/>
      <c r="J394" s="210">
        <f>BK394</f>
        <v>0</v>
      </c>
      <c r="K394" s="196"/>
      <c r="L394" s="201"/>
      <c r="M394" s="202"/>
      <c r="N394" s="203"/>
      <c r="O394" s="203"/>
      <c r="P394" s="204">
        <f>P395</f>
        <v>0</v>
      </c>
      <c r="Q394" s="203"/>
      <c r="R394" s="204">
        <f>R395</f>
        <v>0</v>
      </c>
      <c r="S394" s="203"/>
      <c r="T394" s="205">
        <f>T395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6" t="s">
        <v>156</v>
      </c>
      <c r="AT394" s="207" t="s">
        <v>72</v>
      </c>
      <c r="AU394" s="207" t="s">
        <v>78</v>
      </c>
      <c r="AY394" s="206" t="s">
        <v>131</v>
      </c>
      <c r="BK394" s="208">
        <f>BK395</f>
        <v>0</v>
      </c>
    </row>
    <row r="395" s="2" customFormat="1" ht="16.5" customHeight="1">
      <c r="A395" s="37"/>
      <c r="B395" s="38"/>
      <c r="C395" s="211" t="s">
        <v>999</v>
      </c>
      <c r="D395" s="211" t="s">
        <v>134</v>
      </c>
      <c r="E395" s="212" t="s">
        <v>1000</v>
      </c>
      <c r="F395" s="213" t="s">
        <v>998</v>
      </c>
      <c r="G395" s="214" t="s">
        <v>994</v>
      </c>
      <c r="H395" s="215">
        <v>1</v>
      </c>
      <c r="I395" s="216"/>
      <c r="J395" s="217">
        <f>ROUND(I395*H395,2)</f>
        <v>0</v>
      </c>
      <c r="K395" s="218"/>
      <c r="L395" s="43"/>
      <c r="M395" s="263" t="s">
        <v>1</v>
      </c>
      <c r="N395" s="264" t="s">
        <v>38</v>
      </c>
      <c r="O395" s="265"/>
      <c r="P395" s="266">
        <f>O395*H395</f>
        <v>0</v>
      </c>
      <c r="Q395" s="266">
        <v>0</v>
      </c>
      <c r="R395" s="266">
        <f>Q395*H395</f>
        <v>0</v>
      </c>
      <c r="S395" s="266">
        <v>0</v>
      </c>
      <c r="T395" s="26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3" t="s">
        <v>995</v>
      </c>
      <c r="AT395" s="223" t="s">
        <v>134</v>
      </c>
      <c r="AU395" s="223" t="s">
        <v>80</v>
      </c>
      <c r="AY395" s="16" t="s">
        <v>131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6" t="s">
        <v>78</v>
      </c>
      <c r="BK395" s="224">
        <f>ROUND(I395*H395,2)</f>
        <v>0</v>
      </c>
      <c r="BL395" s="16" t="s">
        <v>995</v>
      </c>
      <c r="BM395" s="223" t="s">
        <v>1001</v>
      </c>
    </row>
    <row r="396" s="2" customFormat="1" ht="6.96" customHeight="1">
      <c r="A396" s="37"/>
      <c r="B396" s="65"/>
      <c r="C396" s="66"/>
      <c r="D396" s="66"/>
      <c r="E396" s="66"/>
      <c r="F396" s="66"/>
      <c r="G396" s="66"/>
      <c r="H396" s="66"/>
      <c r="I396" s="66"/>
      <c r="J396" s="66"/>
      <c r="K396" s="66"/>
      <c r="L396" s="43"/>
      <c r="M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</row>
  </sheetData>
  <sheetProtection sheet="1" autoFilter="0" formatColumns="0" formatRows="0" objects="1" scenarios="1" spinCount="100000" saltValue="6izSxCWe/MhNI+QZdNbLbHF9AvSrpJs0Lgwcad8UC4ZwRrdNQMB2u9S3Z5irshxyUSbgKrL6UdT4xoKR0CuzRQ==" hashValue="8cTM6Xqn4R/ax/UyiHS48irNjHrrsBWElbbDnpRkEpr6mhkesSjfEFjNWRqkwt8muF4WIMuyOawDr8nuos1ftA==" algorithmName="SHA-512" password="CC35"/>
  <autoFilter ref="C140:K395"/>
  <mergeCells count="6">
    <mergeCell ref="E7:H7"/>
    <mergeCell ref="E16:H16"/>
    <mergeCell ref="E25:H25"/>
    <mergeCell ref="E85:H85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Kultán Radek</dc:creator>
  <cp:lastModifiedBy>Kultán Radek</cp:lastModifiedBy>
  <dcterms:created xsi:type="dcterms:W3CDTF">2024-10-01T10:02:04Z</dcterms:created>
  <dcterms:modified xsi:type="dcterms:W3CDTF">2024-10-01T10:02:06Z</dcterms:modified>
</cp:coreProperties>
</file>