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0"/>
  <workbookPr defaultThemeVersion="166925"/>
  <mc:AlternateContent xmlns:mc="http://schemas.openxmlformats.org/markup-compatibility/2006">
    <mc:Choice Requires="x15">
      <x15ac:absPath xmlns:x15ac="http://schemas.microsoft.com/office/spreadsheetml/2010/11/ac" url="/Users/jirikovacik/Library/Mobile Documents/com~apple~CloudDocs/IROP_21+/37_ZS_ITI/cesky_tesin/VZ/2025/04_D2/"/>
    </mc:Choice>
  </mc:AlternateContent>
  <xr:revisionPtr revIDLastSave="0" documentId="13_ncr:1_{44933E86-882F-614C-B863-075E1B993AE1}" xr6:coauthVersionLast="47" xr6:coauthVersionMax="47" xr10:uidLastSave="{00000000-0000-0000-0000-000000000000}"/>
  <bookViews>
    <workbookView xWindow="0" yWindow="760" windowWidth="30240" windowHeight="17780" xr2:uid="{5CF19D9D-EBFA-CD49-BBF0-4D67F0D498EE}"/>
  </bookViews>
  <sheets>
    <sheet name="REKAPITULACE" sheetId="1" r:id="rId1"/>
    <sheet name="ICT - Havlíčkova" sheetId="3" r:id="rId2"/>
    <sheet name="Havlíčkova - MMU - infra" sheetId="7" r:id="rId3"/>
    <sheet name="ICT - Polní" sheetId="4" r:id="rId4"/>
    <sheet name="Polní 10 - infra" sheetId="8" r:id="rId5"/>
    <sheet name="Konektivita - Havlíčkova" sheetId="2" r:id="rId6"/>
    <sheet name="SK Havlíčkova" sheetId="5" r:id="rId7"/>
    <sheet name="SK Polní" sheetId="6" r:id="rId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F23" i="8" l="1"/>
  <c r="G23" i="8" s="1"/>
  <c r="F29" i="7"/>
  <c r="G29" i="7" s="1"/>
  <c r="F22" i="8"/>
  <c r="G22" i="8" s="1"/>
  <c r="F21" i="8"/>
  <c r="G21" i="8" s="1"/>
  <c r="F19" i="8"/>
  <c r="F18" i="8"/>
  <c r="G18" i="8" s="1"/>
  <c r="F17" i="8"/>
  <c r="G17" i="8" s="1"/>
  <c r="G15" i="8"/>
  <c r="F15" i="8"/>
  <c r="F14" i="8"/>
  <c r="G14" i="8" s="1"/>
  <c r="G13" i="8"/>
  <c r="F13" i="8"/>
  <c r="G12" i="8"/>
  <c r="F12" i="8"/>
  <c r="F11" i="8"/>
  <c r="G11" i="8" s="1"/>
  <c r="F28" i="7"/>
  <c r="G28" i="7" s="1"/>
  <c r="F27" i="7"/>
  <c r="G27" i="7" s="1"/>
  <c r="F25" i="7"/>
  <c r="G25" i="7" s="1"/>
  <c r="F24" i="7"/>
  <c r="F23" i="7"/>
  <c r="G23" i="7" s="1"/>
  <c r="G21" i="7"/>
  <c r="F21" i="7"/>
  <c r="G20" i="7"/>
  <c r="F20" i="7"/>
  <c r="F19" i="7"/>
  <c r="G19" i="7" s="1"/>
  <c r="F18" i="7"/>
  <c r="G18" i="7" s="1"/>
  <c r="G17" i="7"/>
  <c r="F17" i="7"/>
  <c r="F16" i="7"/>
  <c r="G16" i="7" s="1"/>
  <c r="F15" i="7"/>
  <c r="G15" i="7" s="1"/>
  <c r="F14" i="7"/>
  <c r="G14" i="7" s="1"/>
  <c r="F13" i="7"/>
  <c r="F12" i="7"/>
  <c r="G12" i="7" s="1"/>
  <c r="F11" i="7"/>
  <c r="G11" i="7" s="1"/>
  <c r="F16" i="8" l="1"/>
  <c r="G16" i="8" s="1"/>
  <c r="F10" i="8"/>
  <c r="F26" i="7"/>
  <c r="G26" i="7" s="1"/>
  <c r="F22" i="7"/>
  <c r="G22" i="7" s="1"/>
  <c r="F10" i="7"/>
  <c r="F9" i="7" s="1"/>
  <c r="G13" i="7"/>
  <c r="G24" i="7"/>
  <c r="G19" i="8"/>
  <c r="F20" i="8"/>
  <c r="G20" i="8" s="1"/>
  <c r="G10" i="8" l="1"/>
  <c r="F9" i="8"/>
  <c r="G10" i="7"/>
  <c r="F33" i="7"/>
  <c r="H14" i="1" s="1"/>
  <c r="G9" i="7"/>
  <c r="G33" i="7" s="1"/>
  <c r="F27" i="8" l="1"/>
  <c r="H16" i="1" s="1"/>
  <c r="G9" i="8"/>
  <c r="G27" i="8" s="1"/>
  <c r="G19" i="2" l="1"/>
  <c r="G20" i="2"/>
  <c r="G21" i="2"/>
  <c r="G22" i="2"/>
  <c r="G23" i="2"/>
  <c r="G24" i="2"/>
  <c r="G25" i="2"/>
  <c r="G26" i="2"/>
  <c r="F7" i="6" l="1"/>
  <c r="F8" i="6"/>
  <c r="F9" i="6"/>
  <c r="F10" i="6"/>
  <c r="F11" i="6"/>
  <c r="F12" i="6"/>
  <c r="F13" i="6"/>
  <c r="F14" i="6"/>
  <c r="F15" i="6"/>
  <c r="F16" i="6"/>
  <c r="F36" i="6" s="1"/>
  <c r="H19" i="1" s="1"/>
  <c r="F17" i="6"/>
  <c r="F18" i="6"/>
  <c r="F19" i="6"/>
  <c r="F20" i="6"/>
  <c r="F21" i="6"/>
  <c r="F22" i="6"/>
  <c r="F23" i="6"/>
  <c r="F24" i="6"/>
  <c r="F25" i="6"/>
  <c r="F26" i="6"/>
  <c r="F27" i="6"/>
  <c r="F28" i="6"/>
  <c r="F29" i="6"/>
  <c r="F31" i="6"/>
  <c r="F32" i="6"/>
  <c r="F33" i="6"/>
  <c r="F34" i="6"/>
  <c r="F7" i="5"/>
  <c r="F8" i="5"/>
  <c r="F9" i="5"/>
  <c r="F10" i="5"/>
  <c r="F11" i="5"/>
  <c r="F12" i="5"/>
  <c r="F13" i="5"/>
  <c r="F14" i="5"/>
  <c r="F15" i="5"/>
  <c r="F16" i="5"/>
  <c r="F17" i="5"/>
  <c r="F18" i="5"/>
  <c r="F19" i="5"/>
  <c r="F20" i="5"/>
  <c r="F21" i="5"/>
  <c r="F22" i="5"/>
  <c r="F23" i="5"/>
  <c r="F24" i="5"/>
  <c r="F25" i="5"/>
  <c r="F26" i="5"/>
  <c r="F27" i="5"/>
  <c r="F28" i="5"/>
  <c r="F30" i="5"/>
  <c r="F31" i="5"/>
  <c r="F32" i="5"/>
  <c r="F33" i="5"/>
  <c r="F35" i="5" l="1"/>
  <c r="H18" i="1" s="1"/>
  <c r="F4" i="4"/>
  <c r="F5" i="4"/>
  <c r="F6" i="4"/>
  <c r="F7" i="4"/>
  <c r="F8" i="4"/>
  <c r="F9" i="4"/>
  <c r="F10" i="4"/>
  <c r="F11" i="4"/>
  <c r="F12" i="4"/>
  <c r="F13" i="4"/>
  <c r="F14" i="4"/>
  <c r="F4" i="3"/>
  <c r="F5" i="3"/>
  <c r="F6" i="3"/>
  <c r="F7" i="3"/>
  <c r="F8" i="3"/>
  <c r="F9" i="3"/>
  <c r="F10" i="3"/>
  <c r="F11" i="3"/>
  <c r="F12" i="3"/>
  <c r="F13" i="3"/>
  <c r="F14" i="3"/>
  <c r="F15" i="3" l="1"/>
  <c r="H13" i="1" s="1"/>
  <c r="F15" i="4"/>
  <c r="H15" i="1" s="1"/>
  <c r="G6" i="2"/>
  <c r="G7" i="2"/>
  <c r="G8" i="2"/>
  <c r="G9" i="2"/>
  <c r="G10" i="2"/>
  <c r="G11" i="2"/>
  <c r="G12" i="2"/>
  <c r="G13" i="2"/>
  <c r="G14" i="2"/>
  <c r="G15" i="2"/>
  <c r="G16" i="2"/>
  <c r="G17" i="2"/>
  <c r="G18" i="2"/>
  <c r="G27" i="2"/>
  <c r="G28" i="2" l="1"/>
  <c r="H17" i="1" s="1"/>
  <c r="H20" i="1" s="1"/>
  <c r="H21" i="1" l="1"/>
  <c r="H22" i="1" s="1"/>
</calcChain>
</file>

<file path=xl/sharedStrings.xml><?xml version="1.0" encoding="utf-8"?>
<sst xmlns="http://schemas.openxmlformats.org/spreadsheetml/2006/main" count="386" uniqueCount="180">
  <si>
    <t>V CELÉM DOKUMENTU VYPLŇUJTE POUZE ŽLUTÁ POLE!!!</t>
  </si>
  <si>
    <t>Zadavatel:</t>
  </si>
  <si>
    <t>Město Český Těšín</t>
  </si>
  <si>
    <t>Název veřejné zakázky:</t>
  </si>
  <si>
    <t>Účastník:</t>
  </si>
  <si>
    <t>Obchodní jméno:</t>
  </si>
  <si>
    <t>Sídlo:</t>
  </si>
  <si>
    <t>IČO:</t>
  </si>
  <si>
    <t>CENA CELKEM v Kč BEZ DPH ZA ZAKÁZKU</t>
  </si>
  <si>
    <t>DPH v Kč</t>
  </si>
  <si>
    <t>CENA CELKEM v Kč vč. DPH ZA ZAKÁZKU</t>
  </si>
  <si>
    <t>Moderní výukové metody na základních školách v Českém Těšíně – Dodávky II, 
2. část „ICT vybavení a konektivita"</t>
  </si>
  <si>
    <t>ICT vybavení - budova Havlíčkova 213 - multimediální polytechnická učebna</t>
  </si>
  <si>
    <t>ICT vybavení - budova Polní 10 - multimediální polytechnická učebna</t>
  </si>
  <si>
    <t>Konektivita - budova Havlíčkova 213</t>
  </si>
  <si>
    <t>Strukturovaná kabeláž - budova Havlíčkova 213</t>
  </si>
  <si>
    <t>Strukturovaná kabeláž - budova Polní</t>
  </si>
  <si>
    <t>VYPLŇUJTEÍ POUZE ŽLUTÁ POLÍČKA !!!</t>
  </si>
  <si>
    <t>Konektivita školy celkem</t>
  </si>
  <si>
    <t>ks</t>
  </si>
  <si>
    <t>Dodávka a montáž single splitové klimatizace (vnitřní a venkovní jednotka), dostatečná pro provoz místnosti o velikosti do 40m2, montáž včetně všech rozvodů a přivedení 220 V z hl. rozvaděče na patře s délkou trasy do 50m, revize, zkoušky. Cena včetně dopravy, montáže, instalace, odzkoušení.</t>
  </si>
  <si>
    <t>Klimatizace serverovna</t>
  </si>
  <si>
    <t>záložní zdroj min. 500VA, Line Interaktivní, porty minimálně 1x IEC 320 C14 a 3x IEC 320 C13. Cena včetně dopravy, montáže, instalace, odzkoušení.</t>
  </si>
  <si>
    <t>UPS 500VA</t>
  </si>
  <si>
    <t>Licence SW pro Zálohování a obnovu, pro zálohování dodávané virtualizační platformy s možností instalace na dodávaný NAS nebo Server, komponenty a funkcionality pro zálohování a replikaci VM, nástroj s integrovaným plánovačem záloh, snadná obnova VM. Aktualizace na dobu 5let. Součástí dodávky NAS a souvisejících položek bude instalace, konfigurace zálohování 2x VM a dopravy.</t>
  </si>
  <si>
    <t>SW pro Backup a Restore VM</t>
  </si>
  <si>
    <t>3.5" HDD min. 4TB pro dodávaný NAS, určené pro provoz 24/7</t>
  </si>
  <si>
    <t>HDD 4TB</t>
  </si>
  <si>
    <t>Záložní NAS</t>
  </si>
  <si>
    <t>wifi AP pro pokrytí WiFi signálem 2,4GHz i 5GHz s plnou podporou norem 802.11a/b/g/n/ac/ax, podpora protokolu IEEE 802.1X, 802.1Q, podpora WPA2, PoE, multi SSID, Centrální správa formou interního virtuálního kontroleru, který je součásti systému AP, podpora mechanismu izolace klientů, propustnost min. 1,2 Gb/s v pásmu 5 GHz (2x2 MIMO) a min. 574 Mb/s v pásmu 2.4 GHz (2x2 MIMO), minimálně 1x 10/100/1000 RJ-45 LAN, držák s možností přichycení na zeď i strop. Cena včetně instalace, konfigurace a dopravy.</t>
  </si>
  <si>
    <t xml:space="preserve">Access point </t>
  </si>
  <si>
    <t>SFP+ transceiver 10GBASE-LR/LW, multirate, SM 10km, 1310nm, LC dupl., DMI, kompatibilní s dodávanými síťovými přepínači.</t>
  </si>
  <si>
    <t>SPF modul - typ 3</t>
  </si>
  <si>
    <t>Switch 24G port - min. 24x 10/100/1000BASE-T Port a 4x 1/10G SFP+ port, interní AC, Kapacita přepínače min. 128 Gbps, podpora IEEE 802.1X,  IEEE 802.1Q,  IEEE 802.1S, možnost uložení více konfiguračních souborů, Centralizovaná správa podporující automatickou konfiguraci, řízení a náhled na přepínače formou grafického rozhraní s licencí pro až 25 přepínačů v ceně. Cena včetně instalace, konfigurace a dopravy.</t>
  </si>
  <si>
    <t>Síťový přepínač - typ 4</t>
  </si>
  <si>
    <t>Switch 24G port - min. 24x 10/100/1000BASE-T Port a 4x 1/10G SFP+ port, min. 370W CL4 PoE, interní AC, Kapacita přepínače min. 128 Gbps, podpora IEEE 802.1X,  IEEE 802.1Q,  IEEE 802.1S, možnost uložení více konfiguračních souborů, Centralizovaná správa podporující automatickou konfiguraci, řízení a náhled na přepínače formou grafického rozhraní s licencí pro až 25 přepínačů v ceně. Cena včetně instalace, konfigurace a dopravy.</t>
  </si>
  <si>
    <t>Síťový přepínač - typ 3</t>
  </si>
  <si>
    <t>Switch 48G port - min. 48x 10/100/1000BASE-T Port a 4x 1/10G SFP+ port, interní AC, Kapacita přepínače min. 176 Gbps, podpora IEEE 802.1X,  IEEE 802.1Q,  IEEE 802.1S, možnost uložení více konfiguračních souborů, Centralizovaná správa podporující automatickou konfiguraci, řízení a náhled na přepínače formou grafického rozhraní s licencí pro až 25 přepínačů v ceně. Cena včetně instalace, konfigurace a dopravy.</t>
  </si>
  <si>
    <t>Síťový přepínač - typ 2</t>
  </si>
  <si>
    <t>Switch 48G port - min. 48x 10/100/1000BASE-T Port a 4x 1/10G SFP+ port, min. 370W CL4 PoE, interní AC, Kapacita přepínače min. 176 Gbps, podpora IEEE 802.1X,  IEEE 802.1Q,  IEEE 802.1S, možnost uložení více konfiguračních souborů, Centralizovaná správa podporující automatickou konfiguraci, řízení a náhled na přepínače formou grafického rozhraní s licencí pro až 25 přepínačů v ceně. Cena včetně instalace, konfigurace a dopravy.</t>
  </si>
  <si>
    <t>Síťový přepínač - typ 1</t>
  </si>
  <si>
    <t>SFP+ transceiver 10GBASE-LR/LW, multirate, SM 10km, 1310nm, LC dupl., DMI, kompatibilní s dodávaným centrálním přepínačem.</t>
  </si>
  <si>
    <t>SPF modul - typ 2</t>
  </si>
  <si>
    <t>16x 1G/10G SFP+ port, Kapacita přepínače min. 480 Gbps, L3 vrstva, IEEE 802.1s, 802.1Q, 802.1X, ovládání pomocí Command-line interface. Cena včetně instalace, konfigurace a dopravy.</t>
  </si>
  <si>
    <t>Síťový přepínač - Centrální</t>
  </si>
  <si>
    <t>Virtuální apliance pro Logování a Monitorování, software určený ke sběru dat a jejich ukládání v časové ose min. 3. měs. Logování přístupu uživatelů do sítě umožňující dohledání vazeb IP adresa – čas – uživatel, Spolupracující s Identity Managementem, parametry dle specifikace standard konektivity škol.pdf. Cena včetně instalace, implementace a dopravy.</t>
  </si>
  <si>
    <t>VM Apliance</t>
  </si>
  <si>
    <t>soubor</t>
  </si>
  <si>
    <t>Základní požadované vlastnosti:
prostředí v Češtině, včetně podpory v českém jazyce, možnost nasazení jako Virtual Appliance nebo HW box.
Integrovaný Service Desk, Integrované napojení na externí SMS bránu.
Možnost nastavení správcovských rolí: - Globální správce; - Administrátor s omezenými právy pouze na vybrané skupiny (vytváření účtů, resety hesel, omezení přístupu apod.) s možnosti jednotlivé práva přidávat či odebírat globálním správcem
Uživatelské rozhraní pro zakládání a rušení uživatelských účtů, skupin zabezpečení, organizačních jednotek
Uživatelské rozhraní pro importování uživatelských účty z Bakalářů, Školy OnLine
Možnost hromadného i jednotlivého resetu hesla s možností odeslání hesla přes SMS bránu, nebo vytvoření tiskové sestavy pro tisk hesel a následné odstřižení pro předání jednotlivým uživatelům
Možnost editace uživatelské e-mailové adresy
Možnost vytvářet hostovské účty pro návštěvy školy s časovým omezením a omezeným přístupem pouze do internetu. Možnost generování hesla a odesláním formou SMS včetně informace o délce platnosti účtu.
Uživatelská editace vyučovacích hodin a přestávek (z důvodu blokací internetu pouze na jednu vyučovací hodinu)
Možnost zablokovat přístup k internetu přes účet správce pro danou skupinu s možností rychlého výběru na jak dlouho (min. 1 vyučovací hodina – právě probíhající, 1 den – do konce kalendářního dne, trvale, výběr období od-do )
Možnost omezovat přístup na webové stránky s nevhodným obsahem dle definovaných kategorií po skupinách.
Cena včetně instalace, konfigurace a dopravy.</t>
  </si>
  <si>
    <t>SW nástroj pro administraci uživatelských účtů</t>
  </si>
  <si>
    <t>Trvalá licence aktuálního serverového OS kompatibilního se stávajícím systémem školy Microsoft Windows Server s podporou Virtualizace, licence pro neomezený počet VM, splňujíci specifické pravidla dle - Standard konektivity škol.pdf, včetně licence pro min. 150ks zařízení.</t>
  </si>
  <si>
    <t xml:space="preserve">Serverový OS </t>
  </si>
  <si>
    <t>člověkoden</t>
  </si>
  <si>
    <t xml:space="preserve">Součástí dodávky budou následující implementační práce: Předimplementační analýza stávajícího stavu s navržením migračního procesu, Instalace virtualizace na dodávané servery, vytvoření VM s instalací dodávaného serverového OS, instalace doménového řešení na dodávané verzi serverového OS; implementace služeb dle specifických pravidel - Standard konektivity škol.pdf </t>
  </si>
  <si>
    <t>Implementační práce</t>
  </si>
  <si>
    <t>SFP+ transceiver 10GBASE-LR/LW, multirate, SM 10km, 1310nm, LC dupl., DMI, kompatibilní s dodávanými servery, včetně patch cordu SM LC/SC dupl. délky 5m.</t>
  </si>
  <si>
    <t>SPF modul - typ 1</t>
  </si>
  <si>
    <t>umístění do Racku, velikost min.2U, serverový CPU min. 16 jader a 27000 bodu dle www.cpubenchmark.net v době podání nabídky, možnost rozšíření o další CPU, paměť min. 128GB DDR4, složení disků minimálně 2x 2,5" SSD min. 960 GB SATA s certifikací pro servery a 4x 2,5" HDD min. 2,4TB SAS 10k rpm 12G, řadič s RAID 5 a s min. 2GB baterií zálohovanou cache, složení Lan portu min. 4x 1GE a 2x 10G SPF+, možnost vzdáleného ovládání na HW úrovni s reálným náhledem na instalovaný OS, redundantní zdroj min. 500W.</t>
  </si>
  <si>
    <t>Server</t>
  </si>
  <si>
    <t>Firewall typu Next Generation, HTTP/HTTPS Web Filtering, Antivir/Antispam Services, loadballancing, aplikační kontrolu na síťové úrovni, která umožňuje zobrazení využití webových aplikací, Advanced Malware Protection, Ochrana pomocí Intrusion Prevention (IPS) - možnost definování vlastních signatur, licence na min. 5 let provozu, propustnost firewallu min. 10Gbps, NGFW propustnost min. 1 Gbps, Propustnost IPS min. 1,4 Gbps, IPsec VPN min. 6,5 Gbps, NetFlow, porty minimálně 1x console port, 1x USB port, 2x GE RJ45/SFP, 6x GbE. Cena včetně instalace,  konfigurace a dopravy.</t>
  </si>
  <si>
    <t>Firewall</t>
  </si>
  <si>
    <t>Název výrobce a PN produktu (případně jiná specifikace)</t>
  </si>
  <si>
    <t>Cena bez DPH</t>
  </si>
  <si>
    <t>Cena/ks</t>
  </si>
  <si>
    <t>Mn.</t>
  </si>
  <si>
    <t xml:space="preserve"> </t>
  </si>
  <si>
    <t>Popis - minimální požadavky</t>
  </si>
  <si>
    <t>Název</t>
  </si>
  <si>
    <t>Požadováné řešení musí být v plném souladu s dokumentem„STANDARD KONEKTIVITY ŠKOL.pdf“. Dodavatel se zavazuje zpracovat a předat podklady k prokázání splnění Standardu konektivity škol formou záveřečné technické zprávy.</t>
  </si>
  <si>
    <t>Konektivita - Polská základní škola a mateřská škola - Polska Szkoła Podstawowa i Przedszkole Český Těšín</t>
  </si>
  <si>
    <t xml:space="preserve">Pokud zadávací dokumentace obsahuje požadavky na určité obchodní názvy nebo odkazy na obchodní firmy, názvy nebo jména a příjmení nebo jsou pro jeho organizační složku příznačné, např. patenty a vynálezy, užitné vzory, normy, průmyslové vzory, ochranné známky nebo označení původu, účastník zadávacího řízení to při zpracování nabídky bude chápat jako vymezení kvalitativního standardu. V tomto případě je účastník zadávacího řízení oprávněn v nabídce uvést i jiné, kvalitativně a technicky obdobné řešení, které splňuje minimálně požadované standardy a odpovídá uvedeným parametrům. </t>
  </si>
  <si>
    <t>IT HW + SW Multimediální učebna celkem</t>
  </si>
  <si>
    <r>
      <rPr>
        <b/>
        <u/>
        <sz val="8"/>
        <rFont val="Arial"/>
        <family val="2"/>
        <charset val="238"/>
      </rPr>
      <t>Sluchátka s mikrofonem - minimální požadavky</t>
    </r>
    <r>
      <rPr>
        <sz val="8"/>
        <rFont val="Arial"/>
        <family val="2"/>
        <charset val="238"/>
      </rPr>
      <t>: kvalitní ,robusní profesionální sluchátka s mikrofonem, velké naušníky pro kvalitní poslech.ovládání hlasitosti</t>
    </r>
  </si>
  <si>
    <r>
      <rPr>
        <b/>
        <u/>
        <sz val="8"/>
        <rFont val="Arial"/>
        <family val="2"/>
        <charset val="238"/>
      </rPr>
      <t xml:space="preserve">Nástavbový chatovací modul - minimální požadavky:
</t>
    </r>
    <r>
      <rPr>
        <sz val="8"/>
        <rFont val="Arial"/>
        <family val="2"/>
        <charset val="238"/>
      </rPr>
      <t>Otevřený chat mezi všemi uživateli (učitel-žák, žák-žák, žák-učitel)
Monitorování chatu ze učitelského PC
Historie chatu
Psaná komunikace mezi studentem a učitelem v reálném čase
Možnost omezit žákovský chat z učitelského PC
Barevna vizualizace dle zasedacího pořádku</t>
    </r>
  </si>
  <si>
    <r>
      <rPr>
        <b/>
        <u/>
        <sz val="8"/>
        <rFont val="Arial"/>
        <family val="2"/>
        <charset val="238"/>
      </rPr>
      <t xml:space="preserve">E-learningový portál včetně SW modulu pro vzdálený přístup - minimální požadavky: 
</t>
    </r>
    <r>
      <rPr>
        <sz val="8"/>
        <rFont val="Arial"/>
        <family val="2"/>
        <charset val="238"/>
      </rPr>
      <t xml:space="preserve">SW modul pro internetový i LAN přístup do databáze výukových materiálů mimo učebnu. Databáze musí obsahovat vzdělávací materiály (lekce) pro výuku cizích jazyků pro základní školy. Je požadováno min. 200 pracovních lekcí (1 lekce odpovídá 45 minutám výuky) pro výuku jazyků (min. Anglický jazyk, Německý jazyk)
Databáze musí obsahovat vzdělávací materiály (lekce) pro výuku dalších vzdělávacích oblastí pro základní školy. Je požadováno min. 50 pracovních lekcí (1 lekce odpovídá 45 minutám výuky) pro výuku předmětů v oblasti přírodních věd a společensko-vědních předmětů. Výukové materiály  musí být kompatibilní s Microsoft Office, SMART Notebook, ActivInspire, OpenOffice, LibreOffice. Import výukových materiálů pro offline použití. Databáze pracovních listů ve formátu PDF. Databáze výukových materiálů pro práci v prostředí interaktivních zařízení. Databáze testů musí být plně kompatibilní s nabídnutou jazykovou laboratoří  je požadován přímý přístup do databáze z aplikace (softwaru) jazykové učebny. Stromová struktura obsahu knihovny lekcí, rozdělení na dílčí lekce. Testování, hodnocení, příprava cvičení. Funkce vytváření testů. On-line testování přihlášených žáků. Zpětná vazba účastníka při testování. Okamžité generování výsledků testu pro tisk. Možnost vkládání výukových materiálů, které mohou být publikovány okamžitě. Audio a audiovizuální pomůcky v běžně dostupných formátech (mp3, mp4, avi a dalších volně dostupných). Plně kompatibilní se všemi operačními systémy (Windows, Android, iOS). Možnost přístupu z dostupných webových prohlížečů. Licence pro přístup pedagoga. Licence pro žákovský přístup. Helpdesk, Hotline (servisní telefonická podpora), nápověda, dokumentace. Online přístup učitele a žáka prostřednictvím internetu. Možnost nastavení přístupových práv žákům tutorem. Profil uživatele s možností vložení fotografie, šifrování a ochrana hesel. Zabezpečený přístup HTTPS. Min.česká a anglická lokalizace pracovního prostředí portálu.
</t>
    </r>
  </si>
  <si>
    <r>
      <rPr>
        <b/>
        <u/>
        <sz val="8"/>
        <rFont val="Arial"/>
        <family val="2"/>
        <charset val="238"/>
      </rPr>
      <t xml:space="preserve">Nástavbový testovací  a hlasovací/anketní modul - minimální požadavky:
Testovací modul:
</t>
    </r>
    <r>
      <rPr>
        <sz val="8"/>
        <rFont val="Arial"/>
        <family val="2"/>
        <charset val="238"/>
      </rPr>
      <t>Možnost výběru testu. Možnost tvorby testu. Možnost editace testu. Možnost vyhodnocení testu. Možnost zobrazení výsledků testování žáků. Možnost ukládání a stahování testů do internetového úložiště. Možnost generování testu ve formátu .pdf pro tisk.Možnost nastavení.</t>
    </r>
    <r>
      <rPr>
        <b/>
        <u/>
        <sz val="8"/>
        <rFont val="Arial"/>
        <family val="2"/>
        <charset val="238"/>
      </rPr>
      <t xml:space="preserve"> 
Hlasovací modul:
</t>
    </r>
    <r>
      <rPr>
        <sz val="8"/>
        <rFont val="Arial"/>
        <family val="2"/>
        <charset val="238"/>
      </rPr>
      <t xml:space="preserve">Otázka ankety, na kterou návštěvníci odpovídají. Způsob, jakým bude anketa zobrazovat výsledky hlasování. Možnost zobrazení celkového počtu hlasů. Možnost zobrazovat výsledky již při hlasování. Kdo může hlasovat. Nastavení možnosti opakovaného hlasování a jeho intervalu. Povolení hlasování (je li odškrtnuto, anketa se uzavře a již nelze hlasovat). Čas ukončení (znemožnění hlasování).                                                                                                                                                                                                      Volitelné varianty odpovědí na zadanou otázku: výběr z možností, pravda/nepravda, textová nebo číselná odpověď, odpověď formou audio nahrávky.
Možnost vkládání do zadání otázky obrázku a audio záznamu.
Export výsledků testu do formátu .xlxs.
Zobrazení procentuálního výsledku po odeslání testu. 
</t>
    </r>
  </si>
  <si>
    <r>
      <rPr>
        <b/>
        <u/>
        <sz val="8"/>
        <rFont val="Arial"/>
        <family val="2"/>
        <charset val="238"/>
      </rPr>
      <t xml:space="preserve">Software k učebně(classroom management) - žákovská licence - minimální požadavky:
</t>
    </r>
    <r>
      <rPr>
        <sz val="8"/>
        <rFont val="Arial"/>
        <family val="2"/>
        <charset val="238"/>
      </rPr>
      <t xml:space="preserve">Veškeré požadované funkce musí být ovládány z jedné softwarové aplikace a tedy z jednoho uživatelského rozhraní rozhraní.Vyžaduje se pouze řešení, kde bude přenos a ovládání řešeno přes síťové rozhraní učebny a nebude potřeba dedikované "audio/video sítě".
Požadavky na studentskou licenci:
možnost zobrazení žákovské obrazovky na počítači učitele, hlavní hovor - žák slyší učitele ve sluchátkách, možnost komunikace přes sluchátka s učitelem, či s ostatními studenty.
Osobní komunikace žák - učitel ( diskretní komunikace), možnost zapojení studenta do konverzačních skupin ( 2-8), možnost chatování s učitelem či studenty, vyžádání pomoci učitele pomocí "přivolávacího" tlačítka přímo v aplikaci. Možnost zobrazení obrazovky učitele na počítači studenta, možnost příjmaní dat od učitele (testy, obrázky,soubory atd).
Možnost správy individuálních profilů studentů, poslech více zvukových zdrojů součastně, včetně jejich kombinací s výkladem učitele, ovládat hlasitost každé úlohy. 
Integrovaný přístup k výukovým materiálům (e-learning) a slovníkům ( citích jazyků)  přímo z aplikace. Možnost vytváření audio záznamu žákem při čtení a konverzaci ve skupině na žákovském počítači. Individuální vypnutí a zapnutí mikrofonu žáka. Plná kompatibilita aplikace, podpora dotykového ovladání. Funkce text to speech - převod textu na řeč(včetně větných celků). Výslovnost  - minimálně pro 5 světových jazyků. Plná česká lokalizace produktu                                    
</t>
    </r>
  </si>
  <si>
    <r>
      <rPr>
        <b/>
        <u/>
        <sz val="8"/>
        <rFont val="Arial"/>
        <family val="2"/>
        <charset val="238"/>
      </rPr>
      <t xml:space="preserve">Software k řízení výuky jazykové laboratoře (classroom management) - učitelská licence - minimální požadavky:
</t>
    </r>
    <r>
      <rPr>
        <sz val="8"/>
        <rFont val="Arial"/>
        <family val="2"/>
        <charset val="238"/>
      </rPr>
      <t xml:space="preserve">Veškeré požadované funkce musí být ovládány z jedné softwarové aplikace a tedy z jednoho uživatelského rozhraní. Vyžaduje se pouze řešení, kde bude přenos a ovládání řešeno přes síťové rozhraní učebny a nebude potřeba dedikované "audio/video sítě"
Požadavky na učitelskou aplikaci: odesílání učitelovy obrazovky žákům, možnost zobrazení žákovských obrazovek ( učitel vidí a monitoruje obrazovky žáků), hlavní hovor - učitele ve sluchátkách slyší všichni studenti.
Komunikace mezi učitelem a jednotlivými studenty
Osobní komunikace učitel - žák, možnost tvořit v aplikaci skupiny studentů, kombinování studentů do skupin ( 2-8), možnost tvořit skupiny pro chat , monitoring chatu studentů, chatování se studenty, poslech konverzace studentů  v párech či skupinách, zobrazení požadavku žáka na pomoc od učitele (tzv. vyžádání pomoci učitele).
Postupné monitorování žákovských obrazovek. Blokace žákovského počítače, omezení práce žáka s klávesnicí a myší. Monitorování žákovských obrazovek.
Diskrétní poslouchání žáků (učitel poslouchá konverzace), dálkové ovládání žákovských počítačů, omezování počítačových aplikací - např. blokování přístupů na www stránky.
Dálkové vypínání a zapínání studentských PC, odesílání souborů jednotlivým studentům, nahrávání na počítači učitele v průběhu celé lekce, včetně funkce nahrávání jednotlivých žáků, poslech více zvukových zdrojů současně, včetně jejich kombinací s výkladem učitele, ovládat hlasitost každé úlohy a každého žáka přímo z aplikace.
Možnost vytvořit si vlastní seznam tříd, včetně možnosti k jednotlivým žákům přiřadit jejich fotky, jmenný seznam žáků ve třídách s možností změny jak jmen, tak pozic žáka.
Integrovaný přístup k výukovým materiálům a slovníkům přímo z aplikace. Možnost vytvářet v aplikaci žákovské skupiny, kterým lze přiřadit funkci chatu, konverzace a poslechu dle volby pedagoga. Funkce přehrávání audio záznamu z žákovského počítače pro všechny posluchače v učebně. Funkce přímého zadání jména a příjmení žáka do náhledu třídy.
Vzdálené řízení pracovního prostředí žáka, spouštění a vypínání softwaru na žákovském počítači z nadefinovaného seznamu v učitelské aplikaci. Nahrávání konverzačních skupin z aplikace pedagoga. Odhlášení nepřítomných studentů. Otevření panelu studenta – historie otevřených aplikací žáka. Uspořádání karet studentů dle uspořádání učebny. Podpora dotykového ovládání. Funkce text to speech - převod textu na řeč (včetně větných celků). Výslovnost  - minimálně pro 5 světových jazyků. Plná česká lokalizace produktu.                                                                                                                                                                   
</t>
    </r>
  </si>
  <si>
    <r>
      <rPr>
        <b/>
        <u/>
        <sz val="8"/>
        <rFont val="Arial"/>
        <family val="2"/>
        <charset val="238"/>
      </rPr>
      <t xml:space="preserve">Zvedací stojan - minimální požadavky:  
</t>
    </r>
    <r>
      <rPr>
        <sz val="8"/>
        <rFont val="Arial"/>
        <family val="2"/>
        <charset val="238"/>
      </rPr>
      <t>Stojan s elektrickým zdvihem pro interaktivní LCD displej. Kotvení do stěny a podpůrná konstrukce na podlahu. 
Motorický zdvih v rozsahu min. 650  mm. Dostatečná nosnost pro dodaný displej. Antikolizní systému.
Dvě boční křídla - bílá,  křídla pro popisování fixou. Včetně potřebného příslušenství pro montáž a kabeláže.
Včetně montáže.</t>
    </r>
  </si>
  <si>
    <r>
      <rPr>
        <b/>
        <u/>
        <sz val="8"/>
        <rFont val="Arial"/>
        <family val="2"/>
        <charset val="238"/>
      </rPr>
      <t xml:space="preserve">Interaktivní panel, včetně integrovaného miniPC - minimální požadavky:  
</t>
    </r>
    <r>
      <rPr>
        <sz val="8"/>
        <rFont val="Arial"/>
        <family val="2"/>
        <charset val="238"/>
      </rPr>
      <t xml:space="preserve">Dotykový panel, min.40 dotyků
Úhlopříčka min. 75“ , Rozlišení min. 3840 x 2160
jas: min. 400nitů, kontrast min 4000:1
Anti-glare/Fingerprint povrch
životnost udávaná výrobcem min. 50 000 hodin
konektory min.: 4  x HDMI 2.0, 2x AUDIO, 4x USB 3.0, 1 USB-C
OPS slot, integrovaný počítač s min 8GB RAM a 64GB vnitřní paměti,  integrované reproduktory min. 2x18W, min.2 dotyková pera v balení
Integrovaná aplikace "tabule" a možnost instalace dalších aplikací
WIFI a Bluetooth modul 
Integrovaný  počítač
Integrovaný OPS PC kompatibilní s dodávaným displejem
výkon CPU min. 10 000 bodu dle nezávislého testu https://www.cpubenchmark.net/cpu_list.php k datu podání nabídky
pamět: min. 8 GB DDR4, SSD: min. 256 GB, WIFI, Bluetooth
operační systém s podporu AD (domény)                                                                                                                                          
</t>
    </r>
  </si>
  <si>
    <t>Produkt/PN</t>
  </si>
  <si>
    <t>Jedn.</t>
  </si>
  <si>
    <t xml:space="preserve">IT HW a SW Havlíčkova - Multimediální polytechnická učebna </t>
  </si>
  <si>
    <t xml:space="preserve">IT HW a SW Havlíčkova - Polní - Multimediální učebna </t>
  </si>
  <si>
    <t>Celkem</t>
  </si>
  <si>
    <t>m</t>
  </si>
  <si>
    <t>zemnící kabel CY 16mm2, včetně instalace</t>
  </si>
  <si>
    <t>Jistič s proud. chráničem 1+N, 6kA, B16A, včetně instalace a zapojení</t>
  </si>
  <si>
    <t>Kabel Cyky 3x2,5mm2, včetně instalace</t>
  </si>
  <si>
    <t>Zásuvka 220V, povrchová, včetně montáže a zapojení</t>
  </si>
  <si>
    <t>přívod el. pro Datový rozvaděč</t>
  </si>
  <si>
    <t>hod.</t>
  </si>
  <si>
    <t>Nepředvídané nespecifikované práce a dodávky</t>
  </si>
  <si>
    <t>kpl.</t>
  </si>
  <si>
    <t>Doprava a přesun dodávek</t>
  </si>
  <si>
    <t>Úklidové práce</t>
  </si>
  <si>
    <t>Závěrečná práce v datových rozvaděčích</t>
  </si>
  <si>
    <t>Průraz zdivem do 500mm</t>
  </si>
  <si>
    <t>kpl</t>
  </si>
  <si>
    <t>Drobný elektroinstalační materiál</t>
  </si>
  <si>
    <t>Měření optické trasy</t>
  </si>
  <si>
    <t>Měření metalické trasy</t>
  </si>
  <si>
    <t>Kabel propojovací RJ45-RJ45, Cat 6, délka min. 0,25m</t>
  </si>
  <si>
    <t>Optický patchcord, LC-LC, 2m, včetně zapojení</t>
  </si>
  <si>
    <t>Optický Pigtail SM LC 1m, včetně zavaření s uložením do optické kazety</t>
  </si>
  <si>
    <t>19" Optická vana, čelo 12/24 SC, kompletní, montáž do rozvaděče.</t>
  </si>
  <si>
    <t>Vyvazovací lišta jednostranná plastová, 1U, včetně montáže do racku</t>
  </si>
  <si>
    <t>UTP Patchpanel, Cat.6, 24 port, včetně montáže do racku</t>
  </si>
  <si>
    <t>19" Napájecí panel min. 6x230V, s přepěťovou ochranou, indikátor zapnutí, včetně instalace do rozvaděče a zapojení.</t>
  </si>
  <si>
    <t>19" Datový rozvaděč 42U, rozměr min. 600x1000, dveře na zámek, stojanový, stropního ventilátor 60W, včetně instalace a zapojení.</t>
  </si>
  <si>
    <t>Ukončení volného vývodu UTP kabelu konektrorem RJ45 pro WiFi</t>
  </si>
  <si>
    <t>Lišta 40x40, vč. příslušenství a instalace</t>
  </si>
  <si>
    <t>Lišta vkládací 40x20, vč. příslušenství a instalace</t>
  </si>
  <si>
    <t>Lišta vkládací 20x20, vč. příslušenství a instalace</t>
  </si>
  <si>
    <t>Kabel FO, 09/125, OS2, 12vl, LSOH, včetně instalace</t>
  </si>
  <si>
    <t>UTP cat.6, LS0H, včetně instalace</t>
  </si>
  <si>
    <t>Celkem bez DPH</t>
  </si>
  <si>
    <t>cena bez DPH</t>
  </si>
  <si>
    <t>Jednotka</t>
  </si>
  <si>
    <t>Počet</t>
  </si>
  <si>
    <t>Položka</t>
  </si>
  <si>
    <t>Pořadí</t>
  </si>
  <si>
    <t>Výkaz výměr dodávek a instalací komponentů strukturované kabeláže</t>
  </si>
  <si>
    <t>Český Těšín, Havlíčkova 213/13</t>
  </si>
  <si>
    <t>Polská základní škola a mateřská škola - Polska Szkoła Podstawowa i Przedszkole Český Těšín,</t>
  </si>
  <si>
    <t>zemnící kabel CY 6mm2, včetně instalace</t>
  </si>
  <si>
    <t>Kabel propojovací RJ45-RJ45, Cat 6, délka min. 3m</t>
  </si>
  <si>
    <t>Kabel propojovací RJ45-RJ45, Cat 6, délka min. 0,25m, včetně zapojení</t>
  </si>
  <si>
    <t>Optický BOX nastěnný pro 4x SC včetně kazety, včetně instalace</t>
  </si>
  <si>
    <t>Datová zásuvka modulární dvouportová Cat.6, včetně instalace</t>
  </si>
  <si>
    <t>19" Datový rozvaděč nástěnný min. 12U, rozměr min. 600x495, dveře na zámek, včetně instalace a zapojení.</t>
  </si>
  <si>
    <t>Odloučené pracoviště Polní 1832/10</t>
  </si>
  <si>
    <r>
      <rPr>
        <b/>
        <u/>
        <sz val="8"/>
        <rFont val="Arial"/>
        <family val="2"/>
        <charset val="238"/>
      </rPr>
      <t>Instalace učebny</t>
    </r>
    <r>
      <rPr>
        <sz val="8"/>
        <rFont val="Arial"/>
        <family val="2"/>
        <charset val="238"/>
      </rPr>
      <t xml:space="preserve">
kompletní zprovoznění celého systému včetně zaškolení personálu pro práci s multimediální učebnou.</t>
    </r>
  </si>
  <si>
    <t>NAS pro montáž do racku 1U, Procesor min. 4 jádra, paměť min. 8GB DDR4, min. 4x pozice pro HDD 3,5", disky vyměnitelné za provozu. Podpora: RAID 0, 1, 5, 10, USB: min. 1x USB 3.0 port, Ethernet: min. 2x 1 GbE, Sx 10G SFP+. Cena včetně dopravy, montáže, instalace, odzkoušení.</t>
  </si>
  <si>
    <t>SFP+ transceiver 10GBASE-LR/LW, multirate, SM 10km, 1310nm, LC dupl., DMI, kompatibilní s dodávanými NAS.</t>
  </si>
  <si>
    <t>UPS 2200VA</t>
  </si>
  <si>
    <t>záložní zdroj min. 2200VA, Line Interaktivní, Lan Karta pro zprávu, porty minimálně 1x IEC 320 C14 a 4x IEC 320 C13, montáž do Racku max. 2U. Cena včetně dopravy, montáže, instalace, odzkoušení.</t>
  </si>
  <si>
    <t>Položkový rozpočet - infrastruktura Multimediální učebna (7A)</t>
  </si>
  <si>
    <t>ZŠ a MŠ PL Český Těšín Havlíčkova</t>
  </si>
  <si>
    <t>Datum:</t>
  </si>
  <si>
    <t>Pol.</t>
  </si>
  <si>
    <t>Jed.</t>
  </si>
  <si>
    <t>Cena jed.</t>
  </si>
  <si>
    <t>bez DPH</t>
  </si>
  <si>
    <t>s DPH</t>
  </si>
  <si>
    <t>Infrastruktura učebny - slaboproudé rozvody</t>
  </si>
  <si>
    <t>Datový rozvaděč</t>
  </si>
  <si>
    <t>pol</t>
  </si>
  <si>
    <t>19" jednodílný rozvaděč min. 12U/500mm, odnímatelné boční kryty</t>
  </si>
  <si>
    <t>Switch 48G port - min. 48x 10/100/1000BASE-T Port a 4x 1G SFP port, interní AC, Kapacita přepínače min. 104 Gbps, podpora IEEE 802.1X,  IEEE 802.1Q,  IEEE 802.1S, Centralizovaná správa podporující automatickou konfiguraci, řízení a náhled na přepínače formou grafického rozhraní s licencí pro až 25 přepínačů.</t>
  </si>
  <si>
    <t>19" rozvodný panel min. 5x230V, ČSN, kabel 1,5m, přepěťová ochrana</t>
  </si>
  <si>
    <t>Modulární patch panel 24 portů 1U</t>
  </si>
  <si>
    <t>Keystone Cat6 UTP RJ45</t>
  </si>
  <si>
    <t>19" vyvazovací panel 1U, s krytem</t>
  </si>
  <si>
    <t>Patch kabel UTP 0,5m cat6</t>
  </si>
  <si>
    <t>SFP transceiver 1,25Gbps, SM, 1310nm, LC duplex, kompatibilní s dodávanými síťovými přepínači.</t>
  </si>
  <si>
    <t>19" Optická vana 24xSC černá, včetně kazety</t>
  </si>
  <si>
    <t>Optický patchcord LC-SC 9/125 SM duplex</t>
  </si>
  <si>
    <t>Pigtail 9/125 SCapc SM; SC Optická spojka SM</t>
  </si>
  <si>
    <t>Zásuvky RJ45 (v lavicíh, katedře, na stěně)</t>
  </si>
  <si>
    <t>Zásuvka Cat6 UTP 1x RJ45 pod omítku</t>
  </si>
  <si>
    <t>Zásuvka Cat6 UTP 2x RJ45 pod omítku</t>
  </si>
  <si>
    <t>Instalační krabice</t>
  </si>
  <si>
    <t>Kabeláž strukturovaná</t>
  </si>
  <si>
    <t>Kabel UTP Cat6, drát, LSOH, AVG 23</t>
  </si>
  <si>
    <t>Patch kabel UTP 2m cat6</t>
  </si>
  <si>
    <t>Instalace a zapojení</t>
  </si>
  <si>
    <t>Odborné zapojení; Proměření; Připojení koncových zařízení; Drobný instalační materiál; Nastavení</t>
  </si>
  <si>
    <t xml:space="preserve">Položkový rozpočet - infrastruktura učebny Polní 10 </t>
  </si>
  <si>
    <t>ZŠ a MŠ PL Český Těšín Polní 10</t>
  </si>
  <si>
    <t>ICT vybavení - budova Havlíčkova 213 - multimediální polytechnická učebna (infrastruktura)</t>
  </si>
  <si>
    <t>ICT vybavení - budova Polní 10 - multimediální polytechnická učebna (infrastruktura)</t>
  </si>
  <si>
    <r>
      <rPr>
        <b/>
        <u/>
        <sz val="8"/>
        <rFont val="Arial"/>
        <family val="2"/>
        <charset val="238"/>
      </rPr>
      <t xml:space="preserve">Pracoviště žáka - minimální požadavky:
</t>
    </r>
    <r>
      <rPr>
        <sz val="8"/>
        <rFont val="Arial"/>
        <family val="2"/>
        <charset val="238"/>
      </rPr>
      <t>Žákovské mini PC s monitorem:
výkon CPU min. 20 000 bodu dle nezávislého testu https://www.cpubenchmark.net/cpu_list.php  k datu podání nabídky
operační systém s podporu AD (domény)
operační paměť min. 16 GB DDR5
SSD PCIe M.2 disk s kapacitou min.512 GB
grafická karta: min.2 dig. výstupy z toho min. 1x HDMI
WI-FI ax, Bluetooth 5.0
konektory min. 5 x USB z toho min 2xUSB 3.X, audio, RJ45
max. rozměry  190x60x190 mm (ŠxVxH), hmotnost do 1,8kg
BT klávesnice a myš
monitor LCD
úhlopříčka: 23,8 palců 
rozlišení: min. 1920x1080
konektory kompatibilní s dodávaným PC
VESA uchycení</t>
    </r>
  </si>
  <si>
    <r>
      <rPr>
        <b/>
        <u/>
        <sz val="8"/>
        <rFont val="Arial"/>
        <family val="2"/>
        <charset val="238"/>
      </rPr>
      <t xml:space="preserve">Pracoviště učitele - minimální požadavky: 
</t>
    </r>
    <r>
      <rPr>
        <sz val="8"/>
        <rFont val="Arial"/>
        <family val="2"/>
        <charset val="238"/>
      </rPr>
      <t xml:space="preserve">Učitelský PC s monitorem:   
výkon CPU min. 20 000 bodu dle nezávislého testu https://www.cpubenchmark.net/cpu_list.php  k datu podání nabídky
operační systém s podporu AD (domény)
operační paměť min. 32 GB DDR5
SSD PCIe M.2 disk s kapacitou min.512 GB
grafická karta: min.2 dig. výstupy z toho min. 1x HDMI
WI-FI ax, Bluetooth 5.0
konektory min. 5 x USB z toho min 2xUSB 3.X, audio, RJ45
max. rozměry  190x60x190 mm (ŠxVxH), hmotnost do 1,8kg
BT klávesnice a myš
monitor LCD
úhlopříčka: 23,8 palců 
rozlišení: min. 1920x1080
konektory kompatibilní s dodávaným PC
VESA uchycení
HDMI rozbočovač
HDMI splitter, pro propojení PC s interaktivním panelem           </t>
    </r>
    <r>
      <rPr>
        <b/>
        <u/>
        <sz val="8"/>
        <rFont val="Arial"/>
        <family val="2"/>
        <charset val="238"/>
      </rPr>
      <t xml:space="preserve">                                             </t>
    </r>
    <r>
      <rPr>
        <sz val="8"/>
        <rFont val="Arial"/>
        <family val="2"/>
        <charset val="238"/>
      </rPr>
      <t xml:space="preserve">                                                                                                                                                  
</t>
    </r>
  </si>
  <si>
    <t xml:space="preserve">Cena je maximální a zahrnuje veškeré náklady, které prodávající vynaloží na dodávku, dopravu, montáž, instalaci, implementaci, konfiguraci, dopravu a proškolení uživatelů dodávaného předmětu koupě. </t>
  </si>
  <si>
    <t>Pokud zadávací dokumentace obsahuje požadavky na určité obchodní názvy nebo odkazy na obchodní firmy, názvy nebo jména a příjmení nebo jsou pro jeho organizační složku příznačné, např. patenty a vynálezy, užitné vzory, normy, průmyslové vzory, ochranné známky nebo označení původu, účastník zadávacího řízení to při zpracování nabídky bude chápat jako vymezení kvalitativního standardu. V tomto případě je účastník zadávacího řízení oprávněn v nabídce uvést i jiné, kvalitativně a technicky obdobné řešení, které splňuje minimálně požadované standardy a odpovídá uvedeným parametrům.</t>
  </si>
  <si>
    <t>Zadavatel stanovuje min. technické parametry. Specifikace je typová a je přípustné veškerý specifikovaný parametr/požadavek nahradit jiným ekvivalentem, u kterého dodavatel garantuje, že bude mít minimálně shodné vlastnosti, technické a kvalitativní parametry, a že neovlivní funkčnost navrhovaných konstrukcí a technologií a zajistí dodržení všech požadovaných technických a uživatelských standardů.</t>
  </si>
  <si>
    <t>Kromě stanovení technických parametrů zadavatel poskytuje také vyobrazení topologického propojení jednotlivých podlaží budovy školy a znázornění stávajících a požadovaných přípojných bodů v půdorysu budovy školy - příloha č. 5 Zadávací dokumentace.</t>
  </si>
  <si>
    <t>Veškeré položky zadavatel požaduje ocenit včetně dodávky, instalace, montáže, konfigurace, implementace, zaškolení a dopravy.</t>
  </si>
  <si>
    <t>Zadavatel požaduje, aby předmět koupě splňoval povinné a minimální požadavky pro konektivitu školy a připojení k internetu dle dokumentu „Standard konektivity škol“ vydaný Ministerstvem mládeže atělovýchovy v červenci 2022 pod č. j.: MSMT-16039/2022-2, který je k dispozici na adrese: https://www.edu.cz/digitalizujeme/standard-konektivity-skol/ a zároveň minimální požadavky dle technické specifikace. Dokument je také součástí Zadávací dokumentace - příloha č. 6.
Pro předání a převzetí předmětu koupě bude prodávajícím zpracována a připravena k předání podrobná technická zpráva, jejímž obsahem je potvrzení o splnění povinných a minimálních požadavků Standardu konektivity.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</si>
</sst>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Kč&quot;_-;\-* #,##0.00\ &quot;Kč&quot;_-;_-* &quot;-&quot;??\ &quot;Kč&quot;_-;_-@_-"/>
    <numFmt numFmtId="43" formatCode="_-* #,##0.00_-;\-* #,##0.00_-;_-* &quot;-&quot;??_-;_-@_-"/>
    <numFmt numFmtId="164" formatCode="#,##0.0\ &quot;Kč&quot;"/>
    <numFmt numFmtId="165" formatCode="#,##0\ &quot;Kč&quot;"/>
  </numFmts>
  <fonts count="42" x14ac:knownFonts="1">
    <font>
      <sz val="10"/>
      <color rgb="FF000000"/>
      <name val="Calibri"/>
      <family val="2"/>
      <scheme val="minor"/>
    </font>
    <font>
      <sz val="11"/>
      <color theme="1"/>
      <name val="Calibri"/>
      <family val="2"/>
      <charset val="238"/>
      <scheme val="minor"/>
    </font>
    <font>
      <b/>
      <sz val="14"/>
      <color theme="1"/>
      <name val="Calibri Light"/>
      <family val="2"/>
      <scheme val="major"/>
    </font>
    <font>
      <b/>
      <sz val="14"/>
      <color rgb="FFFF0000"/>
      <name val="Calibri Light"/>
      <family val="2"/>
      <scheme val="major"/>
    </font>
    <font>
      <sz val="12"/>
      <color theme="1"/>
      <name val="Calibri Light"/>
      <family val="2"/>
      <scheme val="major"/>
    </font>
    <font>
      <b/>
      <sz val="12"/>
      <color theme="1"/>
      <name val="Calibri Light"/>
      <family val="2"/>
      <scheme val="major"/>
    </font>
    <font>
      <sz val="12"/>
      <name val="Calibri Light"/>
      <family val="2"/>
      <scheme val="major"/>
    </font>
    <font>
      <b/>
      <sz val="12"/>
      <name val="Calibri Light"/>
      <family val="2"/>
      <scheme val="major"/>
    </font>
    <font>
      <sz val="10"/>
      <name val="Arial"/>
      <family val="2"/>
    </font>
    <font>
      <sz val="14"/>
      <name val="Calibri Light"/>
      <family val="2"/>
      <scheme val="major"/>
    </font>
    <font>
      <b/>
      <sz val="14"/>
      <name val="Calibri Light"/>
      <family val="2"/>
      <scheme val="major"/>
    </font>
    <font>
      <sz val="10"/>
      <color theme="1"/>
      <name val="Calibri"/>
      <family val="2"/>
      <charset val="238"/>
    </font>
    <font>
      <sz val="10"/>
      <color theme="1"/>
      <name val="Arial"/>
      <family val="2"/>
      <charset val="238"/>
    </font>
    <font>
      <sz val="9"/>
      <color theme="1"/>
      <name val="Calibri"/>
      <family val="2"/>
      <charset val="238"/>
    </font>
    <font>
      <sz val="10"/>
      <name val="Arial"/>
      <family val="2"/>
      <charset val="238"/>
    </font>
    <font>
      <b/>
      <sz val="12"/>
      <color theme="1"/>
      <name val="Calibri"/>
      <family val="2"/>
      <charset val="238"/>
    </font>
    <font>
      <sz val="8"/>
      <color theme="1"/>
      <name val="Arial"/>
      <family val="2"/>
      <charset val="238"/>
    </font>
    <font>
      <b/>
      <sz val="10"/>
      <color theme="1"/>
      <name val="Calibri"/>
      <family val="2"/>
      <charset val="238"/>
    </font>
    <font>
      <b/>
      <sz val="10"/>
      <color rgb="FFFFFFFF"/>
      <name val="Calibri"/>
      <family val="2"/>
      <charset val="238"/>
    </font>
    <font>
      <sz val="9"/>
      <color rgb="FFFF0000"/>
      <name val="Calibri"/>
      <family val="2"/>
      <charset val="238"/>
    </font>
    <font>
      <b/>
      <sz val="14"/>
      <name val="Calibri"/>
      <family val="2"/>
      <charset val="238"/>
    </font>
    <font>
      <b/>
      <sz val="7"/>
      <name val="Arial"/>
      <family val="2"/>
      <charset val="238"/>
    </font>
    <font>
      <sz val="7"/>
      <name val="Arial"/>
      <family val="2"/>
      <charset val="238"/>
    </font>
    <font>
      <b/>
      <sz val="8"/>
      <color theme="1"/>
      <name val="Arial"/>
      <family val="2"/>
      <charset val="238"/>
    </font>
    <font>
      <sz val="8"/>
      <name val="Arial"/>
      <family val="2"/>
      <charset val="238"/>
    </font>
    <font>
      <b/>
      <u/>
      <sz val="8"/>
      <name val="Arial"/>
      <family val="2"/>
      <charset val="238"/>
    </font>
    <font>
      <b/>
      <sz val="14"/>
      <color theme="9"/>
      <name val="Arial"/>
      <family val="2"/>
      <charset val="238"/>
    </font>
    <font>
      <b/>
      <sz val="11"/>
      <color theme="1"/>
      <name val="Calibri"/>
      <family val="2"/>
      <charset val="238"/>
      <scheme val="minor"/>
    </font>
    <font>
      <sz val="11"/>
      <color theme="1"/>
      <name val="Calibri"/>
      <family val="2"/>
      <scheme val="minor"/>
    </font>
    <font>
      <sz val="9"/>
      <color theme="1"/>
      <name val="Calibri"/>
      <family val="2"/>
      <scheme val="minor"/>
    </font>
    <font>
      <b/>
      <sz val="9"/>
      <color theme="1"/>
      <name val="Calibri"/>
      <family val="2"/>
      <charset val="238"/>
      <scheme val="minor"/>
    </font>
    <font>
      <sz val="9"/>
      <name val="Calibri"/>
      <family val="2"/>
      <charset val="238"/>
      <scheme val="minor"/>
    </font>
    <font>
      <b/>
      <sz val="10"/>
      <color theme="1"/>
      <name val="Calibri"/>
      <family val="2"/>
      <charset val="238"/>
      <scheme val="minor"/>
    </font>
    <font>
      <b/>
      <sz val="14"/>
      <color theme="1"/>
      <name val="Calibri"/>
      <family val="2"/>
      <charset val="238"/>
      <scheme val="minor"/>
    </font>
    <font>
      <b/>
      <sz val="7"/>
      <name val="Arial"/>
      <family val="2"/>
    </font>
    <font>
      <b/>
      <sz val="12"/>
      <color theme="1"/>
      <name val="Calibri"/>
      <family val="2"/>
      <charset val="238"/>
      <scheme val="minor"/>
    </font>
    <font>
      <i/>
      <sz val="10"/>
      <color theme="1"/>
      <name val="Calibri"/>
      <family val="2"/>
      <charset val="238"/>
      <scheme val="minor"/>
    </font>
    <font>
      <b/>
      <i/>
      <sz val="11"/>
      <color theme="1"/>
      <name val="Calibri"/>
      <family val="2"/>
      <charset val="238"/>
      <scheme val="minor"/>
    </font>
    <font>
      <sz val="10"/>
      <color theme="1"/>
      <name val="Calibri"/>
      <family val="2"/>
      <charset val="238"/>
      <scheme val="minor"/>
    </font>
    <font>
      <sz val="8"/>
      <color theme="1"/>
      <name val="Calibri"/>
      <family val="2"/>
      <charset val="238"/>
      <scheme val="minor"/>
    </font>
    <font>
      <sz val="10"/>
      <color rgb="FF000000"/>
      <name val="Calibri"/>
      <family val="2"/>
      <scheme val="minor"/>
    </font>
    <font>
      <b/>
      <sz val="10"/>
      <color rgb="FF000000"/>
      <name val="Calibri"/>
      <family val="2"/>
      <scheme val="minor"/>
    </font>
  </fonts>
  <fills count="18">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FF00"/>
        <bgColor rgb="FFFFFF00"/>
      </patternFill>
    </fill>
    <fill>
      <patternFill patternType="solid">
        <fgColor rgb="FFBDD6EE"/>
        <bgColor rgb="FFBDD6EE"/>
      </patternFill>
    </fill>
    <fill>
      <patternFill patternType="solid">
        <fgColor rgb="FFFFFF00"/>
        <bgColor rgb="FFD8D8D8"/>
      </patternFill>
    </fill>
    <fill>
      <patternFill patternType="solid">
        <fgColor rgb="FFD8D8D8"/>
        <bgColor rgb="FFD8D8D8"/>
      </patternFill>
    </fill>
    <fill>
      <patternFill patternType="solid">
        <fgColor rgb="FFFFC000"/>
        <bgColor theme="9"/>
      </patternFill>
    </fill>
    <fill>
      <patternFill patternType="solid">
        <fgColor rgb="FFF2F2F2"/>
        <bgColor rgb="FFF2F2F2"/>
      </patternFill>
    </fill>
    <fill>
      <patternFill patternType="solid">
        <fgColor theme="0" tint="-0.14999847407452621"/>
        <bgColor rgb="FF333F4F"/>
      </patternFill>
    </fill>
    <fill>
      <patternFill patternType="solid">
        <fgColor theme="9"/>
        <bgColor indexed="64"/>
      </patternFill>
    </fill>
    <fill>
      <patternFill patternType="solid">
        <fgColor theme="1"/>
        <bgColor indexed="64"/>
      </patternFill>
    </fill>
    <fill>
      <patternFill patternType="solid">
        <fgColor rgb="FFFFC000"/>
        <bgColor indexed="64"/>
      </patternFill>
    </fill>
    <fill>
      <patternFill patternType="solid">
        <fgColor rgb="FFFFFC00"/>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4" tint="0.79998168889431442"/>
        <bgColor indexed="64"/>
      </patternFill>
    </fill>
  </fills>
  <borders count="53">
    <border>
      <left/>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bottom style="thin">
        <color indexed="64"/>
      </bottom>
      <diagonal/>
    </border>
    <border>
      <left/>
      <right/>
      <top/>
      <bottom style="thin">
        <color auto="1"/>
      </bottom>
      <diagonal/>
    </border>
    <border>
      <left/>
      <right style="thin">
        <color auto="1"/>
      </right>
      <top/>
      <bottom style="thin">
        <color auto="1"/>
      </bottom>
      <diagonal/>
    </border>
    <border>
      <left/>
      <right/>
      <top/>
      <bottom style="double">
        <color indexed="64"/>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auto="1"/>
      </left>
      <right style="medium">
        <color indexed="64"/>
      </right>
      <top style="thin">
        <color auto="1"/>
      </top>
      <bottom style="medium">
        <color indexed="64"/>
      </bottom>
      <diagonal/>
    </border>
    <border>
      <left style="thin">
        <color auto="1"/>
      </left>
      <right style="thin">
        <color auto="1"/>
      </right>
      <top style="thin">
        <color auto="1"/>
      </top>
      <bottom style="medium">
        <color indexed="64"/>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medium">
        <color indexed="64"/>
      </top>
      <bottom style="thin">
        <color auto="1"/>
      </bottom>
      <diagonal/>
    </border>
    <border>
      <left style="thin">
        <color auto="1"/>
      </left>
      <right style="thin">
        <color auto="1"/>
      </right>
      <top style="medium">
        <color auto="1"/>
      </top>
      <bottom style="thin">
        <color auto="1"/>
      </bottom>
      <diagonal/>
    </border>
    <border>
      <left style="medium">
        <color indexed="64"/>
      </left>
      <right style="thin">
        <color auto="1"/>
      </right>
      <top style="medium">
        <color indexed="64"/>
      </top>
      <bottom style="thin">
        <color auto="1"/>
      </bottom>
      <diagonal/>
    </border>
    <border>
      <left/>
      <right/>
      <top style="medium">
        <color indexed="64"/>
      </top>
      <bottom style="medium">
        <color auto="1"/>
      </bottom>
      <diagonal/>
    </border>
    <border>
      <left/>
      <right/>
      <top style="thin">
        <color auto="1"/>
      </top>
      <bottom style="medium">
        <color auto="1"/>
      </bottom>
      <diagonal/>
    </border>
    <border>
      <left style="medium">
        <color auto="1"/>
      </left>
      <right style="medium">
        <color auto="1"/>
      </right>
      <top style="medium">
        <color auto="1"/>
      </top>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indexed="64"/>
      </right>
      <top style="thin">
        <color indexed="64"/>
      </top>
      <bottom/>
      <diagonal/>
    </border>
    <border>
      <left/>
      <right/>
      <top style="thin">
        <color auto="1"/>
      </top>
      <bottom/>
      <diagonal/>
    </border>
    <border>
      <left style="thin">
        <color indexed="64"/>
      </left>
      <right/>
      <top style="thin">
        <color indexed="64"/>
      </top>
      <bottom/>
      <diagonal/>
    </border>
    <border>
      <left/>
      <right/>
      <top style="thin">
        <color rgb="FF000000"/>
      </top>
      <bottom style="thin">
        <color rgb="FF000000"/>
      </bottom>
      <diagonal/>
    </border>
    <border>
      <left style="medium">
        <color indexed="64"/>
      </left>
      <right style="thin">
        <color indexed="64"/>
      </right>
      <top style="medium">
        <color indexed="64"/>
      </top>
      <bottom/>
      <diagonal/>
    </border>
    <border>
      <left/>
      <right style="thin">
        <color indexed="64"/>
      </right>
      <top style="thin">
        <color auto="1"/>
      </top>
      <bottom style="medium">
        <color indexed="64"/>
      </bottom>
      <diagonal/>
    </border>
    <border>
      <left/>
      <right style="thin">
        <color indexed="64"/>
      </right>
      <top/>
      <bottom style="medium">
        <color indexed="64"/>
      </bottom>
      <diagonal/>
    </border>
    <border>
      <left/>
      <right/>
      <top/>
      <bottom style="medium">
        <color indexed="64"/>
      </bottom>
      <diagonal/>
    </border>
    <border>
      <left/>
      <right/>
      <top style="double">
        <color indexed="64"/>
      </top>
      <bottom style="double">
        <color indexed="64"/>
      </bottom>
      <diagonal/>
    </border>
    <border>
      <left style="medium">
        <color rgb="FF000000"/>
      </left>
      <right style="thin">
        <color rgb="FF000000"/>
      </right>
      <top style="thin">
        <color rgb="FF000000"/>
      </top>
      <bottom style="thin">
        <color rgb="FF000000"/>
      </bottom>
      <diagonal/>
    </border>
    <border>
      <left/>
      <right/>
      <top/>
      <bottom style="hair">
        <color auto="1"/>
      </bottom>
      <diagonal/>
    </border>
    <border>
      <left/>
      <right/>
      <top style="hair">
        <color auto="1"/>
      </top>
      <bottom style="hair">
        <color auto="1"/>
      </bottom>
      <diagonal/>
    </border>
    <border>
      <left/>
      <right/>
      <top style="hair">
        <color auto="1"/>
      </top>
      <bottom/>
      <diagonal/>
    </border>
    <border>
      <left/>
      <right/>
      <top style="hair">
        <color auto="1"/>
      </top>
      <bottom style="thin">
        <color auto="1"/>
      </bottom>
      <diagonal/>
    </border>
  </borders>
  <cellStyleXfs count="6">
    <xf numFmtId="0" fontId="0" fillId="0" borderId="0"/>
    <xf numFmtId="0" fontId="1" fillId="0" borderId="0"/>
    <xf numFmtId="44" fontId="8" fillId="0" borderId="0" applyFill="0" applyBorder="0" applyAlignment="0" applyProtection="0"/>
    <xf numFmtId="0" fontId="14" fillId="0" borderId="0"/>
    <xf numFmtId="0" fontId="28" fillId="0" borderId="0"/>
    <xf numFmtId="43" fontId="40" fillId="0" borderId="0" applyFont="0" applyFill="0" applyBorder="0" applyAlignment="0" applyProtection="0"/>
  </cellStyleXfs>
  <cellXfs count="192">
    <xf numFmtId="0" fontId="0" fillId="0" borderId="0" xfId="0"/>
    <xf numFmtId="0" fontId="2" fillId="2" borderId="0" xfId="1" applyFont="1" applyFill="1" applyAlignment="1">
      <alignment horizontal="center" vertical="center"/>
    </xf>
    <xf numFmtId="0" fontId="2" fillId="2" borderId="0" xfId="1" applyFont="1" applyFill="1" applyAlignment="1">
      <alignment vertical="center"/>
    </xf>
    <xf numFmtId="0" fontId="3" fillId="2" borderId="0" xfId="1" applyFont="1" applyFill="1" applyAlignment="1">
      <alignment vertical="center"/>
    </xf>
    <xf numFmtId="0" fontId="0" fillId="2" borderId="0" xfId="0" applyFill="1"/>
    <xf numFmtId="0" fontId="4" fillId="2" borderId="0" xfId="1" applyFont="1" applyFill="1" applyAlignment="1">
      <alignment horizontal="center" vertical="center"/>
    </xf>
    <xf numFmtId="0" fontId="4" fillId="2" borderId="0" xfId="1" applyFont="1" applyFill="1" applyAlignment="1">
      <alignment vertical="center"/>
    </xf>
    <xf numFmtId="0" fontId="5" fillId="2" borderId="0" xfId="1" applyFont="1" applyFill="1" applyAlignment="1">
      <alignment vertical="center"/>
    </xf>
    <xf numFmtId="0" fontId="4" fillId="2" borderId="0" xfId="1" applyFont="1" applyFill="1" applyAlignment="1">
      <alignment horizontal="right" vertical="center"/>
    </xf>
    <xf numFmtId="0" fontId="4" fillId="2" borderId="10" xfId="1" applyFont="1" applyFill="1" applyBorder="1" applyAlignment="1">
      <alignment vertical="center"/>
    </xf>
    <xf numFmtId="0" fontId="4" fillId="2" borderId="10" xfId="1" applyFont="1" applyFill="1" applyBorder="1" applyAlignment="1">
      <alignment horizontal="center" vertical="center"/>
    </xf>
    <xf numFmtId="0" fontId="6" fillId="2" borderId="0" xfId="1" applyFont="1" applyFill="1"/>
    <xf numFmtId="0" fontId="7" fillId="2" borderId="8" xfId="1" applyFont="1" applyFill="1" applyBorder="1"/>
    <xf numFmtId="0" fontId="6" fillId="2" borderId="8" xfId="1" applyFont="1" applyFill="1" applyBorder="1"/>
    <xf numFmtId="0" fontId="1" fillId="0" borderId="0" xfId="1"/>
    <xf numFmtId="0" fontId="1" fillId="0" borderId="0" xfId="1" applyAlignment="1">
      <alignment horizontal="center"/>
    </xf>
    <xf numFmtId="4" fontId="22" fillId="11" borderId="16" xfId="3" applyNumberFormat="1" applyFont="1" applyFill="1" applyBorder="1" applyAlignment="1">
      <alignment horizontal="left" vertical="center" wrapText="1" indent="1"/>
    </xf>
    <xf numFmtId="0" fontId="23" fillId="2" borderId="17" xfId="1" applyFont="1" applyFill="1" applyBorder="1" applyAlignment="1">
      <alignment vertical="center" wrapText="1"/>
    </xf>
    <xf numFmtId="4" fontId="22" fillId="0" borderId="17" xfId="3" applyNumberFormat="1" applyFont="1" applyBorder="1" applyAlignment="1">
      <alignment horizontal="left" vertical="center" wrapText="1"/>
    </xf>
    <xf numFmtId="3" fontId="24" fillId="0" borderId="17" xfId="3" applyNumberFormat="1" applyFont="1" applyBorder="1" applyAlignment="1">
      <alignment horizontal="center" vertical="center" wrapText="1"/>
    </xf>
    <xf numFmtId="3" fontId="22" fillId="0" borderId="18" xfId="3" applyNumberFormat="1" applyFont="1" applyBorder="1" applyAlignment="1">
      <alignment horizontal="center" vertical="center" wrapText="1"/>
    </xf>
    <xf numFmtId="0" fontId="24" fillId="0" borderId="17" xfId="3" applyFont="1" applyBorder="1" applyAlignment="1">
      <alignment vertical="center" wrapText="1"/>
    </xf>
    <xf numFmtId="0" fontId="24" fillId="0" borderId="17" xfId="3" applyFont="1" applyBorder="1" applyAlignment="1">
      <alignment vertical="top" wrapText="1"/>
    </xf>
    <xf numFmtId="4" fontId="22" fillId="0" borderId="19" xfId="3" applyNumberFormat="1" applyFont="1" applyBorder="1" applyAlignment="1">
      <alignment horizontal="left" vertical="center" wrapText="1"/>
    </xf>
    <xf numFmtId="3" fontId="24" fillId="0" borderId="19" xfId="3" applyNumberFormat="1" applyFont="1" applyBorder="1" applyAlignment="1">
      <alignment horizontal="center" vertical="center" wrapText="1"/>
    </xf>
    <xf numFmtId="3" fontId="22" fillId="0" borderId="9" xfId="3" applyNumberFormat="1" applyFont="1" applyBorder="1" applyAlignment="1">
      <alignment horizontal="center" vertical="center" wrapText="1"/>
    </xf>
    <xf numFmtId="0" fontId="24" fillId="0" borderId="19" xfId="3" applyFont="1" applyBorder="1" applyAlignment="1">
      <alignment vertical="top" wrapText="1"/>
    </xf>
    <xf numFmtId="3" fontId="22" fillId="0" borderId="17" xfId="3" applyNumberFormat="1" applyFont="1" applyBorder="1" applyAlignment="1">
      <alignment horizontal="center" vertical="center" wrapText="1"/>
    </xf>
    <xf numFmtId="0" fontId="24" fillId="2" borderId="17" xfId="3" applyFont="1" applyFill="1" applyBorder="1" applyAlignment="1">
      <alignment vertical="top" wrapText="1"/>
    </xf>
    <xf numFmtId="4" fontId="22" fillId="0" borderId="20" xfId="3" applyNumberFormat="1" applyFont="1" applyBorder="1" applyAlignment="1">
      <alignment horizontal="left" vertical="center" wrapText="1"/>
    </xf>
    <xf numFmtId="3" fontId="24" fillId="0" borderId="20" xfId="3" applyNumberFormat="1" applyFont="1" applyBorder="1" applyAlignment="1">
      <alignment horizontal="center" vertical="center" wrapText="1"/>
    </xf>
    <xf numFmtId="3" fontId="22" fillId="0" borderId="21" xfId="3" applyNumberFormat="1" applyFont="1" applyBorder="1" applyAlignment="1">
      <alignment horizontal="center" vertical="center" wrapText="1"/>
    </xf>
    <xf numFmtId="0" fontId="24" fillId="2" borderId="20" xfId="3" applyFont="1" applyFill="1" applyBorder="1" applyAlignment="1">
      <alignment vertical="top" wrapText="1"/>
    </xf>
    <xf numFmtId="3" fontId="21" fillId="11" borderId="22" xfId="3" applyNumberFormat="1" applyFont="1" applyFill="1" applyBorder="1" applyAlignment="1">
      <alignment horizontal="center" vertical="center" wrapText="1"/>
    </xf>
    <xf numFmtId="3" fontId="21" fillId="11" borderId="23" xfId="3" applyNumberFormat="1" applyFont="1" applyFill="1" applyBorder="1" applyAlignment="1">
      <alignment horizontal="center" vertical="center" wrapText="1"/>
    </xf>
    <xf numFmtId="3" fontId="21" fillId="11" borderId="24" xfId="3" applyNumberFormat="1" applyFont="1" applyFill="1" applyBorder="1" applyAlignment="1">
      <alignment horizontal="center" vertical="center" wrapText="1"/>
    </xf>
    <xf numFmtId="3" fontId="21" fillId="11" borderId="25" xfId="3" applyNumberFormat="1" applyFont="1" applyFill="1" applyBorder="1" applyAlignment="1">
      <alignment vertical="center" wrapText="1"/>
    </xf>
    <xf numFmtId="164" fontId="27" fillId="13" borderId="0" xfId="1" applyNumberFormat="1" applyFont="1" applyFill="1" applyAlignment="1">
      <alignment horizontal="center" vertical="center"/>
    </xf>
    <xf numFmtId="164" fontId="1" fillId="0" borderId="26" xfId="1" applyNumberFormat="1" applyBorder="1" applyAlignment="1">
      <alignment horizontal="center" vertical="center"/>
    </xf>
    <xf numFmtId="0" fontId="28" fillId="0" borderId="27" xfId="4" applyBorder="1" applyAlignment="1">
      <alignment horizontal="center" vertical="center"/>
    </xf>
    <xf numFmtId="0" fontId="29" fillId="0" borderId="27" xfId="4" applyFont="1" applyBorder="1" applyAlignment="1">
      <alignment horizontal="left" vertical="center" wrapText="1"/>
    </xf>
    <xf numFmtId="0" fontId="28" fillId="0" borderId="28" xfId="4" applyBorder="1" applyAlignment="1">
      <alignment horizontal="center" vertical="center"/>
    </xf>
    <xf numFmtId="164" fontId="1" fillId="0" borderId="29" xfId="1" applyNumberFormat="1" applyBorder="1" applyAlignment="1">
      <alignment horizontal="center" vertical="center"/>
    </xf>
    <xf numFmtId="0" fontId="28" fillId="0" borderId="17" xfId="4" applyBorder="1" applyAlignment="1">
      <alignment horizontal="center" vertical="center"/>
    </xf>
    <xf numFmtId="0" fontId="29" fillId="0" borderId="17" xfId="4" applyFont="1" applyBorder="1" applyAlignment="1">
      <alignment horizontal="left" vertical="center" wrapText="1"/>
    </xf>
    <xf numFmtId="0" fontId="28" fillId="0" borderId="30" xfId="4" applyBorder="1" applyAlignment="1">
      <alignment horizontal="center" vertical="center"/>
    </xf>
    <xf numFmtId="164" fontId="1" fillId="0" borderId="31" xfId="1" applyNumberFormat="1" applyBorder="1" applyAlignment="1">
      <alignment horizontal="center" vertical="center"/>
    </xf>
    <xf numFmtId="0" fontId="28" fillId="0" borderId="32" xfId="4" applyBorder="1" applyAlignment="1">
      <alignment horizontal="center" vertical="center"/>
    </xf>
    <xf numFmtId="0" fontId="29" fillId="0" borderId="32" xfId="4" applyFont="1" applyBorder="1" applyAlignment="1">
      <alignment horizontal="left" vertical="center" wrapText="1"/>
    </xf>
    <xf numFmtId="0" fontId="28" fillId="0" borderId="33" xfId="4" applyBorder="1" applyAlignment="1">
      <alignment horizontal="center" vertical="center"/>
    </xf>
    <xf numFmtId="0" fontId="30" fillId="0" borderId="34" xfId="1" applyFont="1" applyBorder="1" applyAlignment="1">
      <alignment vertical="center"/>
    </xf>
    <xf numFmtId="0" fontId="29" fillId="0" borderId="34" xfId="1" applyFont="1" applyBorder="1" applyAlignment="1">
      <alignment vertical="center"/>
    </xf>
    <xf numFmtId="0" fontId="1" fillId="0" borderId="27" xfId="1" applyBorder="1" applyAlignment="1">
      <alignment horizontal="center" vertical="center"/>
    </xf>
    <xf numFmtId="0" fontId="29" fillId="0" borderId="27" xfId="1" applyFont="1" applyBorder="1" applyAlignment="1">
      <alignment horizontal="left" vertical="center"/>
    </xf>
    <xf numFmtId="0" fontId="1" fillId="0" borderId="28" xfId="1" applyBorder="1" applyAlignment="1">
      <alignment horizontal="center" vertical="center"/>
    </xf>
    <xf numFmtId="0" fontId="1" fillId="0" borderId="17" xfId="1" applyBorder="1" applyAlignment="1">
      <alignment horizontal="center" vertical="center"/>
    </xf>
    <xf numFmtId="0" fontId="29" fillId="0" borderId="17" xfId="1" applyFont="1" applyBorder="1" applyAlignment="1">
      <alignment horizontal="left" vertical="center"/>
    </xf>
    <xf numFmtId="0" fontId="1" fillId="0" borderId="30" xfId="1" applyBorder="1" applyAlignment="1">
      <alignment horizontal="center" vertical="center"/>
    </xf>
    <xf numFmtId="0" fontId="29" fillId="0" borderId="17" xfId="1" applyFont="1" applyBorder="1" applyAlignment="1">
      <alignment horizontal="left" vertical="center" wrapText="1"/>
    </xf>
    <xf numFmtId="0" fontId="31" fillId="0" borderId="17" xfId="1" applyFont="1" applyBorder="1" applyAlignment="1">
      <alignment vertical="center" wrapText="1"/>
    </xf>
    <xf numFmtId="0" fontId="1" fillId="0" borderId="0" xfId="1" applyAlignment="1">
      <alignment horizontal="center" vertical="center"/>
    </xf>
    <xf numFmtId="0" fontId="1" fillId="0" borderId="32" xfId="1" applyBorder="1" applyAlignment="1">
      <alignment horizontal="center" vertical="center"/>
    </xf>
    <xf numFmtId="0" fontId="29" fillId="0" borderId="32" xfId="1" applyFont="1" applyBorder="1" applyAlignment="1">
      <alignment horizontal="left" vertical="center" wrapText="1"/>
    </xf>
    <xf numFmtId="0" fontId="1" fillId="0" borderId="33" xfId="1" applyBorder="1" applyAlignment="1">
      <alignment horizontal="center" vertical="center"/>
    </xf>
    <xf numFmtId="0" fontId="27" fillId="0" borderId="0" xfId="1" applyFont="1" applyAlignment="1">
      <alignment horizontal="center"/>
    </xf>
    <xf numFmtId="0" fontId="32" fillId="0" borderId="36" xfId="1" applyFont="1" applyBorder="1" applyAlignment="1">
      <alignment horizontal="center" vertical="center"/>
    </xf>
    <xf numFmtId="0" fontId="29" fillId="0" borderId="7" xfId="1" applyFont="1" applyBorder="1" applyAlignment="1">
      <alignment vertical="center"/>
    </xf>
    <xf numFmtId="164" fontId="1" fillId="14" borderId="32" xfId="1" applyNumberFormat="1" applyFill="1" applyBorder="1" applyAlignment="1" applyProtection="1">
      <alignment horizontal="center" vertical="center"/>
      <protection locked="0"/>
    </xf>
    <xf numFmtId="164" fontId="1" fillId="14" borderId="17" xfId="1" applyNumberFormat="1" applyFill="1" applyBorder="1" applyAlignment="1" applyProtection="1">
      <alignment horizontal="center" vertical="center"/>
      <protection locked="0"/>
    </xf>
    <xf numFmtId="164" fontId="1" fillId="14" borderId="27" xfId="1" applyNumberFormat="1" applyFill="1" applyBorder="1" applyAlignment="1" applyProtection="1">
      <alignment horizontal="center" vertical="center"/>
      <protection locked="0"/>
    </xf>
    <xf numFmtId="164" fontId="28" fillId="14" borderId="32" xfId="4" applyNumberFormat="1" applyFill="1" applyBorder="1" applyAlignment="1" applyProtection="1">
      <alignment horizontal="center" vertical="center"/>
      <protection locked="0"/>
    </xf>
    <xf numFmtId="164" fontId="28" fillId="14" borderId="17" xfId="4" applyNumberFormat="1" applyFill="1" applyBorder="1" applyAlignment="1" applyProtection="1">
      <alignment horizontal="center" vertical="center"/>
      <protection locked="0"/>
    </xf>
    <xf numFmtId="164" fontId="28" fillId="14" borderId="27" xfId="4" applyNumberFormat="1" applyFill="1" applyBorder="1" applyAlignment="1" applyProtection="1">
      <alignment horizontal="center" vertical="center"/>
      <protection locked="0"/>
    </xf>
    <xf numFmtId="2" fontId="13" fillId="4" borderId="12" xfId="0" applyNumberFormat="1" applyFont="1" applyFill="1" applyBorder="1" applyAlignment="1" applyProtection="1">
      <alignment horizontal="center" vertical="center"/>
      <protection locked="0"/>
    </xf>
    <xf numFmtId="0" fontId="11" fillId="6" borderId="12" xfId="0" applyFont="1" applyFill="1" applyBorder="1" applyAlignment="1" applyProtection="1">
      <alignment wrapText="1"/>
      <protection locked="0"/>
    </xf>
    <xf numFmtId="0" fontId="17" fillId="4" borderId="12" xfId="0" applyFont="1" applyFill="1" applyBorder="1" applyAlignment="1" applyProtection="1">
      <alignment vertical="center" wrapText="1"/>
      <protection locked="0"/>
    </xf>
    <xf numFmtId="0" fontId="11" fillId="6" borderId="12" xfId="0" applyFont="1" applyFill="1" applyBorder="1" applyProtection="1">
      <protection locked="0"/>
    </xf>
    <xf numFmtId="3" fontId="21" fillId="11" borderId="43" xfId="3" applyNumberFormat="1" applyFont="1" applyFill="1" applyBorder="1" applyAlignment="1">
      <alignment vertical="center" wrapText="1"/>
    </xf>
    <xf numFmtId="3" fontId="21" fillId="11" borderId="43" xfId="3" applyNumberFormat="1" applyFont="1" applyFill="1" applyBorder="1" applyAlignment="1">
      <alignment horizontal="center" vertical="center" wrapText="1"/>
    </xf>
    <xf numFmtId="0" fontId="24" fillId="2" borderId="17" xfId="3" applyFont="1" applyFill="1" applyBorder="1" applyAlignment="1">
      <alignment horizontal="center" vertical="center" wrapText="1"/>
    </xf>
    <xf numFmtId="4" fontId="34" fillId="11" borderId="27" xfId="3" applyNumberFormat="1" applyFont="1" applyFill="1" applyBorder="1" applyAlignment="1">
      <alignment horizontal="left" vertical="center" wrapText="1" indent="1"/>
    </xf>
    <xf numFmtId="3" fontId="18" fillId="8" borderId="12" xfId="0" applyNumberFormat="1" applyFont="1" applyFill="1" applyBorder="1" applyAlignment="1">
      <alignment horizontal="center" vertical="center" wrapText="1"/>
    </xf>
    <xf numFmtId="3" fontId="18" fillId="8" borderId="12" xfId="0" applyNumberFormat="1" applyFont="1" applyFill="1" applyBorder="1" applyAlignment="1">
      <alignment vertical="center" wrapText="1"/>
    </xf>
    <xf numFmtId="3" fontId="18" fillId="8" borderId="15" xfId="0" applyNumberFormat="1" applyFont="1" applyFill="1" applyBorder="1" applyAlignment="1">
      <alignment horizontal="center" vertical="center" wrapText="1"/>
    </xf>
    <xf numFmtId="3" fontId="18" fillId="8" borderId="13" xfId="0" applyNumberFormat="1" applyFont="1" applyFill="1" applyBorder="1" applyAlignment="1">
      <alignment horizontal="center" vertical="center" wrapText="1"/>
    </xf>
    <xf numFmtId="0" fontId="13" fillId="0" borderId="14" xfId="0" applyFont="1" applyBorder="1" applyAlignment="1">
      <alignment horizontal="center" vertical="center"/>
    </xf>
    <xf numFmtId="0" fontId="13" fillId="0" borderId="14" xfId="0" applyFont="1" applyBorder="1" applyAlignment="1">
      <alignment horizontal="left" vertical="center" wrapText="1"/>
    </xf>
    <xf numFmtId="0" fontId="13" fillId="0" borderId="12" xfId="0" applyFont="1" applyBorder="1" applyAlignment="1">
      <alignment horizontal="center" vertical="center"/>
    </xf>
    <xf numFmtId="2" fontId="13" fillId="0" borderId="12" xfId="0" applyNumberFormat="1" applyFont="1" applyBorder="1" applyAlignment="1">
      <alignment horizontal="center" vertical="center" wrapText="1"/>
    </xf>
    <xf numFmtId="0" fontId="11" fillId="7" borderId="12" xfId="0" applyFont="1" applyFill="1" applyBorder="1"/>
    <xf numFmtId="0" fontId="13" fillId="0" borderId="14"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15" xfId="0" applyFont="1" applyBorder="1" applyAlignment="1">
      <alignment horizontal="center" vertical="center" wrapText="1"/>
    </xf>
    <xf numFmtId="0" fontId="16" fillId="0" borderId="48" xfId="0" applyFont="1" applyBorder="1" applyAlignment="1">
      <alignment horizontal="center" vertical="center" wrapText="1"/>
    </xf>
    <xf numFmtId="0" fontId="15" fillId="5" borderId="11" xfId="0" applyFont="1" applyFill="1" applyBorder="1"/>
    <xf numFmtId="0" fontId="13" fillId="0" borderId="0" xfId="0" applyFont="1"/>
    <xf numFmtId="0" fontId="13" fillId="0" borderId="0" xfId="0" applyFont="1" applyAlignment="1">
      <alignment horizontal="center"/>
    </xf>
    <xf numFmtId="2" fontId="12" fillId="0" borderId="0" xfId="0" applyNumberFormat="1" applyFont="1"/>
    <xf numFmtId="0" fontId="35" fillId="0" borderId="0" xfId="1" applyFont="1"/>
    <xf numFmtId="0" fontId="1" fillId="0" borderId="0" xfId="1" applyAlignment="1">
      <alignment horizontal="left"/>
    </xf>
    <xf numFmtId="0" fontId="36" fillId="0" borderId="0" xfId="1" applyFont="1" applyAlignment="1">
      <alignment horizontal="center" vertical="center"/>
    </xf>
    <xf numFmtId="0" fontId="27" fillId="16" borderId="37" xfId="1" applyFont="1" applyFill="1" applyBorder="1" applyAlignment="1">
      <alignment horizontal="center" vertical="center"/>
    </xf>
    <xf numFmtId="0" fontId="37" fillId="16" borderId="37" xfId="1" applyFont="1" applyFill="1" applyBorder="1"/>
    <xf numFmtId="165" fontId="27" fillId="16" borderId="37" xfId="1" applyNumberFormat="1" applyFont="1" applyFill="1" applyBorder="1" applyAlignment="1">
      <alignment horizontal="center" vertical="center"/>
    </xf>
    <xf numFmtId="0" fontId="38" fillId="17" borderId="49" xfId="1" applyFont="1" applyFill="1" applyBorder="1" applyAlignment="1">
      <alignment horizontal="center" vertical="center"/>
    </xf>
    <xf numFmtId="0" fontId="38" fillId="17" borderId="49" xfId="1" applyFont="1" applyFill="1" applyBorder="1"/>
    <xf numFmtId="1" fontId="38" fillId="17" borderId="49" xfId="1" applyNumberFormat="1" applyFont="1" applyFill="1" applyBorder="1" applyAlignment="1">
      <alignment horizontal="center" vertical="center"/>
    </xf>
    <xf numFmtId="0" fontId="38" fillId="0" borderId="49" xfId="1" applyFont="1" applyBorder="1" applyAlignment="1">
      <alignment horizontal="center" vertical="center"/>
    </xf>
    <xf numFmtId="0" fontId="39" fillId="0" borderId="49" xfId="1" applyFont="1" applyBorder="1"/>
    <xf numFmtId="0" fontId="39" fillId="0" borderId="49" xfId="1" applyFont="1" applyBorder="1" applyAlignment="1">
      <alignment horizontal="center" vertical="center"/>
    </xf>
    <xf numFmtId="1" fontId="39" fillId="0" borderId="49" xfId="1" applyNumberFormat="1" applyFont="1" applyBorder="1" applyAlignment="1">
      <alignment horizontal="center" vertical="center"/>
    </xf>
    <xf numFmtId="0" fontId="39" fillId="0" borderId="49" xfId="1" applyFont="1" applyBorder="1" applyAlignment="1">
      <alignment wrapText="1"/>
    </xf>
    <xf numFmtId="0" fontId="38" fillId="17" borderId="50" xfId="1" applyFont="1" applyFill="1" applyBorder="1" applyAlignment="1">
      <alignment horizontal="center" vertical="center"/>
    </xf>
    <xf numFmtId="0" fontId="38" fillId="17" borderId="50" xfId="1" applyFont="1" applyFill="1" applyBorder="1" applyAlignment="1">
      <alignment wrapText="1"/>
    </xf>
    <xf numFmtId="1" fontId="38" fillId="17" borderId="50" xfId="1" applyNumberFormat="1" applyFont="1" applyFill="1" applyBorder="1" applyAlignment="1">
      <alignment horizontal="center" vertical="center"/>
    </xf>
    <xf numFmtId="0" fontId="38" fillId="0" borderId="50" xfId="1" applyFont="1" applyBorder="1" applyAlignment="1">
      <alignment horizontal="center" vertical="center"/>
    </xf>
    <xf numFmtId="0" fontId="39" fillId="0" borderId="50" xfId="1" applyFont="1" applyBorder="1" applyAlignment="1">
      <alignment wrapText="1"/>
    </xf>
    <xf numFmtId="0" fontId="39" fillId="0" borderId="50" xfId="1" applyFont="1" applyBorder="1" applyAlignment="1">
      <alignment horizontal="center" vertical="center"/>
    </xf>
    <xf numFmtId="1" fontId="39" fillId="0" borderId="50" xfId="1" applyNumberFormat="1" applyFont="1" applyBorder="1" applyAlignment="1">
      <alignment horizontal="center" vertical="center"/>
    </xf>
    <xf numFmtId="0" fontId="38" fillId="17" borderId="50" xfId="1" applyFont="1" applyFill="1" applyBorder="1"/>
    <xf numFmtId="1" fontId="38" fillId="0" borderId="50" xfId="1" applyNumberFormat="1" applyFont="1" applyBorder="1" applyAlignment="1">
      <alignment horizontal="center" vertical="center"/>
    </xf>
    <xf numFmtId="0" fontId="38" fillId="0" borderId="51" xfId="1" applyFont="1" applyBorder="1" applyAlignment="1">
      <alignment horizontal="center" vertical="center"/>
    </xf>
    <xf numFmtId="0" fontId="38" fillId="0" borderId="52" xfId="1" applyFont="1" applyBorder="1" applyAlignment="1">
      <alignment horizontal="center" vertical="center"/>
    </xf>
    <xf numFmtId="1" fontId="38" fillId="0" borderId="52" xfId="1" applyNumberFormat="1" applyFont="1" applyBorder="1" applyAlignment="1">
      <alignment horizontal="center" vertical="center"/>
    </xf>
    <xf numFmtId="0" fontId="1" fillId="0" borderId="40" xfId="1" applyBorder="1"/>
    <xf numFmtId="0" fontId="27" fillId="16" borderId="37" xfId="1" applyFont="1" applyFill="1" applyBorder="1"/>
    <xf numFmtId="0" fontId="37" fillId="16" borderId="37" xfId="1" applyFont="1" applyFill="1" applyBorder="1" applyAlignment="1">
      <alignment horizontal="right"/>
    </xf>
    <xf numFmtId="165" fontId="27" fillId="16" borderId="37" xfId="1" applyNumberFormat="1" applyFont="1" applyFill="1" applyBorder="1" applyAlignment="1">
      <alignment horizontal="center"/>
    </xf>
    <xf numFmtId="0" fontId="39" fillId="3" borderId="49" xfId="1" applyFont="1" applyFill="1" applyBorder="1" applyAlignment="1" applyProtection="1">
      <alignment horizontal="center" vertical="center"/>
      <protection locked="0"/>
    </xf>
    <xf numFmtId="0" fontId="39" fillId="3" borderId="50" xfId="1" applyFont="1" applyFill="1" applyBorder="1" applyAlignment="1" applyProtection="1">
      <alignment horizontal="center" vertical="center"/>
      <protection locked="0"/>
    </xf>
    <xf numFmtId="0" fontId="23" fillId="3" borderId="19" xfId="1" applyFont="1" applyFill="1" applyBorder="1" applyAlignment="1" applyProtection="1">
      <alignment vertical="center" wrapText="1"/>
      <protection locked="0"/>
    </xf>
    <xf numFmtId="0" fontId="23" fillId="3" borderId="17" xfId="1" applyFont="1" applyFill="1" applyBorder="1" applyAlignment="1" applyProtection="1">
      <alignment vertical="center" wrapText="1"/>
      <protection locked="0"/>
    </xf>
    <xf numFmtId="0" fontId="38" fillId="3" borderId="50" xfId="1" applyFont="1" applyFill="1" applyBorder="1" applyAlignment="1" applyProtection="1">
      <alignment horizontal="center" vertical="center"/>
      <protection locked="0"/>
    </xf>
    <xf numFmtId="4" fontId="24" fillId="3" borderId="20" xfId="3" applyNumberFormat="1" applyFont="1" applyFill="1" applyBorder="1" applyAlignment="1" applyProtection="1">
      <alignment horizontal="left" vertical="center" wrapText="1"/>
      <protection locked="0"/>
    </xf>
    <xf numFmtId="4" fontId="24" fillId="3" borderId="17" xfId="3" applyNumberFormat="1" applyFont="1" applyFill="1" applyBorder="1" applyAlignment="1" applyProtection="1">
      <alignment horizontal="left" vertical="center" wrapText="1"/>
      <protection locked="0"/>
    </xf>
    <xf numFmtId="4" fontId="24" fillId="3" borderId="19" xfId="3" applyNumberFormat="1" applyFont="1" applyFill="1" applyBorder="1" applyAlignment="1" applyProtection="1">
      <alignment horizontal="left" vertical="center" wrapText="1"/>
      <protection locked="0"/>
    </xf>
    <xf numFmtId="43" fontId="15" fillId="5" borderId="12" xfId="5" applyFont="1" applyFill="1" applyBorder="1" applyAlignment="1">
      <alignment horizontal="center"/>
    </xf>
    <xf numFmtId="44" fontId="9" fillId="2" borderId="8" xfId="2" applyFont="1" applyFill="1" applyBorder="1" applyAlignment="1" applyProtection="1">
      <alignment horizontal="right"/>
    </xf>
    <xf numFmtId="44" fontId="10" fillId="2" borderId="8" xfId="2" applyFont="1" applyFill="1" applyBorder="1" applyAlignment="1" applyProtection="1">
      <alignment horizontal="right"/>
    </xf>
    <xf numFmtId="0" fontId="6" fillId="2" borderId="8" xfId="1" applyFont="1" applyFill="1" applyBorder="1" applyAlignment="1">
      <alignment horizontal="left"/>
    </xf>
    <xf numFmtId="0" fontId="5" fillId="2" borderId="0" xfId="1" applyFont="1" applyFill="1" applyAlignment="1">
      <alignment horizontal="left" vertical="center" wrapText="1"/>
    </xf>
    <xf numFmtId="0" fontId="4" fillId="2" borderId="0" xfId="1" applyFont="1" applyFill="1" applyAlignment="1">
      <alignment horizontal="left" vertical="center" wrapText="1"/>
    </xf>
    <xf numFmtId="0" fontId="4" fillId="3" borderId="1" xfId="1" applyFont="1" applyFill="1" applyBorder="1" applyAlignment="1" applyProtection="1">
      <alignment horizontal="center" vertical="center"/>
      <protection locked="0"/>
    </xf>
    <xf numFmtId="0" fontId="4" fillId="3" borderId="2" xfId="1" applyFont="1" applyFill="1" applyBorder="1" applyAlignment="1" applyProtection="1">
      <alignment horizontal="center" vertical="center"/>
      <protection locked="0"/>
    </xf>
    <xf numFmtId="0" fontId="4" fillId="3" borderId="3" xfId="1" applyFont="1" applyFill="1" applyBorder="1" applyAlignment="1" applyProtection="1">
      <alignment horizontal="center" vertical="center"/>
      <protection locked="0"/>
    </xf>
    <xf numFmtId="0" fontId="4" fillId="3" borderId="4" xfId="1" applyFont="1" applyFill="1" applyBorder="1" applyAlignment="1" applyProtection="1">
      <alignment horizontal="center" vertical="center"/>
      <protection locked="0"/>
    </xf>
    <xf numFmtId="0" fontId="4" fillId="3" borderId="5" xfId="1" applyFont="1" applyFill="1" applyBorder="1" applyAlignment="1" applyProtection="1">
      <alignment horizontal="center" vertical="center"/>
      <protection locked="0"/>
    </xf>
    <xf numFmtId="0" fontId="4" fillId="3" borderId="6" xfId="1" applyFont="1" applyFill="1" applyBorder="1" applyAlignment="1" applyProtection="1">
      <alignment horizontal="center" vertical="center"/>
      <protection locked="0"/>
    </xf>
    <xf numFmtId="49" fontId="4" fillId="3" borderId="7" xfId="1" applyNumberFormat="1" applyFont="1" applyFill="1" applyBorder="1" applyAlignment="1" applyProtection="1">
      <alignment horizontal="center" vertical="center"/>
      <protection locked="0"/>
    </xf>
    <xf numFmtId="49" fontId="4" fillId="3" borderId="8" xfId="1" applyNumberFormat="1" applyFont="1" applyFill="1" applyBorder="1" applyAlignment="1" applyProtection="1">
      <alignment horizontal="center" vertical="center"/>
      <protection locked="0"/>
    </xf>
    <xf numFmtId="49" fontId="4" fillId="3" borderId="9" xfId="1" applyNumberFormat="1" applyFont="1" applyFill="1" applyBorder="1" applyAlignment="1" applyProtection="1">
      <alignment horizontal="center" vertical="center"/>
      <protection locked="0"/>
    </xf>
    <xf numFmtId="0" fontId="7" fillId="2" borderId="10" xfId="1" applyFont="1" applyFill="1" applyBorder="1" applyAlignment="1">
      <alignment horizontal="left" vertical="top" wrapText="1"/>
    </xf>
    <xf numFmtId="0" fontId="5" fillId="2" borderId="47" xfId="1" applyFont="1" applyFill="1" applyBorder="1" applyAlignment="1">
      <alignment horizontal="left" vertical="center" wrapText="1"/>
    </xf>
    <xf numFmtId="0" fontId="26" fillId="12" borderId="0" xfId="1" applyFont="1" applyFill="1" applyAlignment="1">
      <alignment horizontal="center" vertical="center" wrapText="1"/>
    </xf>
    <xf numFmtId="3" fontId="34" fillId="11" borderId="35" xfId="3" applyNumberFormat="1" applyFont="1" applyFill="1" applyBorder="1" applyAlignment="1">
      <alignment horizontal="center" vertical="center" wrapText="1"/>
    </xf>
    <xf numFmtId="3" fontId="34" fillId="11" borderId="44" xfId="3" applyNumberFormat="1" applyFont="1" applyFill="1" applyBorder="1" applyAlignment="1">
      <alignment horizontal="center" vertical="center" wrapText="1"/>
    </xf>
    <xf numFmtId="0" fontId="1" fillId="15" borderId="41" xfId="1" applyFill="1" applyBorder="1" applyAlignment="1">
      <alignment horizontal="left"/>
    </xf>
    <xf numFmtId="0" fontId="1" fillId="15" borderId="40" xfId="1" applyFill="1" applyBorder="1" applyAlignment="1">
      <alignment horizontal="left"/>
    </xf>
    <xf numFmtId="0" fontId="1" fillId="15" borderId="39" xfId="1" applyFill="1" applyBorder="1" applyAlignment="1">
      <alignment horizontal="left"/>
    </xf>
    <xf numFmtId="0" fontId="1" fillId="15" borderId="7" xfId="1" applyFill="1" applyBorder="1" applyAlignment="1">
      <alignment horizontal="left"/>
    </xf>
    <xf numFmtId="0" fontId="1" fillId="15" borderId="8" xfId="1" applyFill="1" applyBorder="1" applyAlignment="1">
      <alignment horizontal="left"/>
    </xf>
    <xf numFmtId="0" fontId="1" fillId="15" borderId="9" xfId="1" applyFill="1" applyBorder="1" applyAlignment="1">
      <alignment horizontal="left"/>
    </xf>
    <xf numFmtId="0" fontId="39" fillId="0" borderId="50" xfId="1" applyFont="1" applyBorder="1" applyAlignment="1">
      <alignment horizontal="left"/>
    </xf>
    <xf numFmtId="0" fontId="39" fillId="0" borderId="52" xfId="1" applyFont="1" applyBorder="1" applyAlignment="1">
      <alignment horizontal="left"/>
    </xf>
    <xf numFmtId="3" fontId="22" fillId="11" borderId="46" xfId="3" applyNumberFormat="1" applyFont="1" applyFill="1" applyBorder="1" applyAlignment="1">
      <alignment horizontal="center" vertical="center" wrapText="1"/>
    </xf>
    <xf numFmtId="3" fontId="22" fillId="11" borderId="45" xfId="3" applyNumberFormat="1" applyFont="1" applyFill="1" applyBorder="1" applyAlignment="1">
      <alignment horizontal="center" vertical="center" wrapText="1"/>
    </xf>
    <xf numFmtId="0" fontId="13" fillId="0" borderId="0" xfId="0" applyFont="1" applyAlignment="1">
      <alignment horizontal="left" vertical="center" wrapText="1"/>
    </xf>
    <xf numFmtId="0" fontId="0" fillId="0" borderId="0" xfId="0"/>
    <xf numFmtId="0" fontId="13" fillId="4" borderId="0" xfId="0" applyFont="1" applyFill="1" applyAlignment="1">
      <alignment horizontal="center"/>
    </xf>
    <xf numFmtId="0" fontId="14" fillId="0" borderId="0" xfId="0" applyFont="1"/>
    <xf numFmtId="0" fontId="20" fillId="10" borderId="0" xfId="0" applyFont="1" applyFill="1" applyAlignment="1">
      <alignment horizontal="center" vertical="center" wrapText="1"/>
    </xf>
    <xf numFmtId="0" fontId="19" fillId="9" borderId="0" xfId="0" applyFont="1" applyFill="1" applyAlignment="1">
      <alignment horizontal="center" vertical="center" wrapText="1"/>
    </xf>
    <xf numFmtId="0" fontId="15" fillId="5" borderId="13" xfId="0" applyFont="1" applyFill="1" applyBorder="1" applyAlignment="1">
      <alignment horizontal="center" vertical="center" wrapText="1"/>
    </xf>
    <xf numFmtId="0" fontId="15" fillId="5" borderId="42" xfId="0" applyFont="1" applyFill="1" applyBorder="1" applyAlignment="1">
      <alignment horizontal="center" vertical="center" wrapText="1"/>
    </xf>
    <xf numFmtId="0" fontId="15" fillId="5" borderId="15" xfId="0" applyFont="1" applyFill="1" applyBorder="1" applyAlignment="1">
      <alignment horizontal="center" vertical="center" wrapText="1"/>
    </xf>
    <xf numFmtId="0" fontId="27" fillId="13" borderId="0" xfId="1" applyFont="1" applyFill="1" applyAlignment="1">
      <alignment horizontal="center" vertical="center"/>
    </xf>
    <xf numFmtId="0" fontId="33" fillId="0" borderId="41" xfId="1" applyFont="1" applyBorder="1" applyAlignment="1">
      <alignment horizontal="center" vertical="center"/>
    </xf>
    <xf numFmtId="0" fontId="33" fillId="0" borderId="40" xfId="1" applyFont="1" applyBorder="1" applyAlignment="1">
      <alignment horizontal="center" vertical="center"/>
    </xf>
    <xf numFmtId="0" fontId="33" fillId="0" borderId="39" xfId="1" applyFont="1" applyBorder="1" applyAlignment="1">
      <alignment horizontal="center" vertical="center"/>
    </xf>
    <xf numFmtId="0" fontId="33" fillId="0" borderId="7" xfId="1" applyFont="1" applyBorder="1" applyAlignment="1">
      <alignment horizontal="center" vertical="center"/>
    </xf>
    <xf numFmtId="0" fontId="33" fillId="0" borderId="8" xfId="1" applyFont="1" applyBorder="1" applyAlignment="1">
      <alignment horizontal="center" vertical="center"/>
    </xf>
    <xf numFmtId="0" fontId="33" fillId="0" borderId="9" xfId="1" applyFont="1" applyBorder="1" applyAlignment="1">
      <alignment horizontal="center" vertical="center"/>
    </xf>
    <xf numFmtId="0" fontId="29" fillId="0" borderId="19" xfId="1" applyFont="1" applyBorder="1" applyAlignment="1">
      <alignment horizontal="center" vertical="center"/>
    </xf>
    <xf numFmtId="0" fontId="29" fillId="0" borderId="38" xfId="1" applyFont="1" applyBorder="1" applyAlignment="1">
      <alignment horizontal="center"/>
    </xf>
    <xf numFmtId="0" fontId="29" fillId="0" borderId="37" xfId="1" applyFont="1" applyBorder="1" applyAlignment="1">
      <alignment horizontal="center"/>
    </xf>
    <xf numFmtId="0" fontId="29" fillId="0" borderId="18" xfId="1" applyFont="1" applyBorder="1" applyAlignment="1">
      <alignment horizontal="center"/>
    </xf>
    <xf numFmtId="0" fontId="1" fillId="0" borderId="35" xfId="1" applyBorder="1" applyAlignment="1">
      <alignment horizontal="center"/>
    </xf>
    <xf numFmtId="0" fontId="30" fillId="0" borderId="35" xfId="4" applyFont="1" applyBorder="1" applyAlignment="1">
      <alignment horizontal="left" vertical="center"/>
    </xf>
    <xf numFmtId="0" fontId="29" fillId="0" borderId="17" xfId="1" applyFont="1" applyBorder="1" applyAlignment="1">
      <alignment horizontal="center" vertical="center"/>
    </xf>
    <xf numFmtId="0" fontId="0" fillId="0" borderId="0" xfId="0" applyAlignment="1">
      <alignment horizontal="left" vertical="top" wrapText="1"/>
    </xf>
    <xf numFmtId="0" fontId="41" fillId="0" borderId="0" xfId="0" applyFont="1" applyAlignment="1">
      <alignment horizontal="left" vertical="top" wrapText="1"/>
    </xf>
    <xf numFmtId="0" fontId="0" fillId="0" borderId="0" xfId="0" applyAlignment="1">
      <alignment horizontal="left" vertical="center" wrapText="1"/>
    </xf>
  </cellXfs>
  <cellStyles count="6">
    <cellStyle name="Čárka" xfId="5" builtinId="3"/>
    <cellStyle name="Měna 2" xfId="2" xr:uid="{37D8FB06-3911-EF41-8309-52E0A2E443F6}"/>
    <cellStyle name="Normální" xfId="0" builtinId="0"/>
    <cellStyle name="normální 2" xfId="3" xr:uid="{74617BAA-EF12-CC41-938F-D7924636EA62}"/>
    <cellStyle name="Normální 2 2" xfId="4" xr:uid="{939443CC-160F-874A-A764-FDC3DD201C1A}"/>
    <cellStyle name="Normální 3" xfId="1" xr:uid="{23C43E61-D03C-AB48-B3BB-5EAB1949269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B00C9B-650E-364E-9291-FAA04E553C96}">
  <dimension ref="A1:J22"/>
  <sheetViews>
    <sheetView tabSelected="1" zoomScale="125" workbookViewId="0">
      <selection activeCell="N11" sqref="N11"/>
    </sheetView>
  </sheetViews>
  <sheetFormatPr baseColWidth="10" defaultRowHeight="14" x14ac:dyDescent="0.2"/>
  <cols>
    <col min="1" max="1" width="3.796875" style="4" customWidth="1"/>
    <col min="2" max="2" width="31" style="4" customWidth="1"/>
    <col min="3" max="6" width="11" style="4"/>
    <col min="7" max="7" width="16.3984375" style="4" customWidth="1"/>
    <col min="8" max="16384" width="11" style="4"/>
  </cols>
  <sheetData>
    <row r="1" spans="1:10" ht="19" x14ac:dyDescent="0.2">
      <c r="A1" s="1"/>
      <c r="B1" s="2"/>
      <c r="C1" s="1"/>
      <c r="D1" s="3" t="s">
        <v>0</v>
      </c>
      <c r="E1" s="2"/>
      <c r="F1" s="2"/>
      <c r="G1" s="2"/>
      <c r="H1" s="2"/>
      <c r="I1" s="2"/>
      <c r="J1" s="2"/>
    </row>
    <row r="2" spans="1:10" ht="16" x14ac:dyDescent="0.2">
      <c r="A2" s="5"/>
      <c r="B2" s="6"/>
      <c r="C2" s="5"/>
      <c r="D2" s="5"/>
      <c r="E2" s="6"/>
      <c r="F2" s="6"/>
      <c r="G2" s="6"/>
      <c r="H2" s="6"/>
      <c r="I2" s="6"/>
      <c r="J2" s="6"/>
    </row>
    <row r="3" spans="1:10" ht="16" x14ac:dyDescent="0.2">
      <c r="A3" s="5"/>
      <c r="B3" s="7" t="s">
        <v>1</v>
      </c>
      <c r="C3" s="6" t="s">
        <v>2</v>
      </c>
      <c r="D3" s="5"/>
      <c r="E3" s="6"/>
      <c r="F3" s="6"/>
      <c r="G3" s="6"/>
      <c r="H3" s="6"/>
      <c r="I3" s="6"/>
      <c r="J3" s="6"/>
    </row>
    <row r="4" spans="1:10" ht="16" x14ac:dyDescent="0.2">
      <c r="A4" s="5"/>
      <c r="B4" s="7" t="s">
        <v>3</v>
      </c>
      <c r="C4" s="140" t="s">
        <v>11</v>
      </c>
      <c r="D4" s="141"/>
      <c r="E4" s="141"/>
      <c r="F4" s="141"/>
      <c r="G4" s="141"/>
      <c r="H4" s="141"/>
      <c r="I4" s="141"/>
      <c r="J4" s="141"/>
    </row>
    <row r="5" spans="1:10" ht="16" x14ac:dyDescent="0.2">
      <c r="A5" s="5"/>
      <c r="B5" s="7"/>
      <c r="C5" s="141"/>
      <c r="D5" s="141"/>
      <c r="E5" s="141"/>
      <c r="F5" s="141"/>
      <c r="G5" s="141"/>
      <c r="H5" s="141"/>
      <c r="I5" s="141"/>
      <c r="J5" s="141"/>
    </row>
    <row r="6" spans="1:10" ht="16" x14ac:dyDescent="0.2">
      <c r="A6" s="5"/>
      <c r="B6" s="7" t="s">
        <v>4</v>
      </c>
      <c r="C6" s="5"/>
      <c r="D6" s="5"/>
      <c r="E6" s="6"/>
      <c r="F6" s="6"/>
      <c r="G6" s="6"/>
      <c r="H6" s="6"/>
      <c r="I6" s="6"/>
      <c r="J6" s="6"/>
    </row>
    <row r="7" spans="1:10" ht="16" x14ac:dyDescent="0.2">
      <c r="A7" s="5"/>
      <c r="B7" s="8" t="s">
        <v>5</v>
      </c>
      <c r="C7" s="142"/>
      <c r="D7" s="143"/>
      <c r="E7" s="143"/>
      <c r="F7" s="143"/>
      <c r="G7" s="143"/>
      <c r="H7" s="143"/>
      <c r="I7" s="143"/>
      <c r="J7" s="144"/>
    </row>
    <row r="8" spans="1:10" ht="16" x14ac:dyDescent="0.2">
      <c r="A8" s="5"/>
      <c r="B8" s="8" t="s">
        <v>6</v>
      </c>
      <c r="C8" s="145"/>
      <c r="D8" s="146"/>
      <c r="E8" s="146"/>
      <c r="F8" s="146"/>
      <c r="G8" s="146"/>
      <c r="H8" s="146"/>
      <c r="I8" s="146"/>
      <c r="J8" s="147"/>
    </row>
    <row r="9" spans="1:10" ht="16" x14ac:dyDescent="0.2">
      <c r="A9" s="5"/>
      <c r="B9" s="8" t="s">
        <v>7</v>
      </c>
      <c r="C9" s="148"/>
      <c r="D9" s="149"/>
      <c r="E9" s="149"/>
      <c r="F9" s="149"/>
      <c r="G9" s="149"/>
      <c r="H9" s="149"/>
      <c r="I9" s="149"/>
      <c r="J9" s="150"/>
    </row>
    <row r="10" spans="1:10" ht="17" thickBot="1" x14ac:dyDescent="0.25">
      <c r="A10" s="5"/>
      <c r="B10" s="9"/>
      <c r="C10" s="10"/>
      <c r="D10" s="10"/>
      <c r="E10" s="9"/>
      <c r="F10" s="9"/>
      <c r="G10" s="9"/>
      <c r="H10" s="9"/>
      <c r="I10" s="9"/>
      <c r="J10" s="9"/>
    </row>
    <row r="11" spans="1:10" ht="101" customHeight="1" thickTop="1" thickBot="1" x14ac:dyDescent="0.25">
      <c r="A11" s="5"/>
      <c r="B11" s="152" t="s">
        <v>70</v>
      </c>
      <c r="C11" s="152"/>
      <c r="D11" s="152"/>
      <c r="E11" s="152"/>
      <c r="F11" s="152"/>
      <c r="G11" s="152"/>
      <c r="H11" s="152"/>
      <c r="I11" s="152"/>
      <c r="J11" s="152"/>
    </row>
    <row r="12" spans="1:10" ht="36" customHeight="1" thickTop="1" thickBot="1" x14ac:dyDescent="0.25">
      <c r="A12" s="11"/>
      <c r="B12" s="151" t="s">
        <v>174</v>
      </c>
      <c r="C12" s="151"/>
      <c r="D12" s="151"/>
      <c r="E12" s="151"/>
      <c r="F12" s="151"/>
      <c r="G12" s="151"/>
      <c r="H12" s="151"/>
      <c r="I12" s="151"/>
      <c r="J12" s="151"/>
    </row>
    <row r="13" spans="1:10" ht="36" customHeight="1" thickTop="1" x14ac:dyDescent="0.25">
      <c r="A13" s="11"/>
      <c r="B13" s="139" t="s">
        <v>12</v>
      </c>
      <c r="C13" s="139"/>
      <c r="D13" s="139"/>
      <c r="E13" s="139"/>
      <c r="F13" s="139"/>
      <c r="G13" s="139"/>
      <c r="H13" s="137">
        <f>'ICT - Havlíčkova'!F15</f>
        <v>0</v>
      </c>
      <c r="I13" s="137"/>
      <c r="J13" s="137"/>
    </row>
    <row r="14" spans="1:10" ht="36" customHeight="1" x14ac:dyDescent="0.25">
      <c r="A14" s="11"/>
      <c r="B14" s="139" t="s">
        <v>170</v>
      </c>
      <c r="C14" s="139"/>
      <c r="D14" s="139"/>
      <c r="E14" s="139"/>
      <c r="F14" s="139"/>
      <c r="G14" s="139"/>
      <c r="H14" s="137">
        <f>'Havlíčkova - MMU - infra'!F33</f>
        <v>0</v>
      </c>
      <c r="I14" s="137"/>
      <c r="J14" s="137"/>
    </row>
    <row r="15" spans="1:10" ht="36" customHeight="1" x14ac:dyDescent="0.25">
      <c r="A15" s="11"/>
      <c r="B15" s="139" t="s">
        <v>13</v>
      </c>
      <c r="C15" s="139"/>
      <c r="D15" s="139"/>
      <c r="E15" s="139"/>
      <c r="F15" s="139"/>
      <c r="G15" s="139"/>
      <c r="H15" s="137">
        <f>'ICT - Polní'!F15</f>
        <v>0</v>
      </c>
      <c r="I15" s="137"/>
      <c r="J15" s="137"/>
    </row>
    <row r="16" spans="1:10" ht="36" customHeight="1" x14ac:dyDescent="0.25">
      <c r="A16" s="11"/>
      <c r="B16" s="139" t="s">
        <v>171</v>
      </c>
      <c r="C16" s="139"/>
      <c r="D16" s="139"/>
      <c r="E16" s="139"/>
      <c r="F16" s="139"/>
      <c r="G16" s="139"/>
      <c r="H16" s="137">
        <f>'Polní 10 - infra'!F27</f>
        <v>0</v>
      </c>
      <c r="I16" s="137"/>
      <c r="J16" s="137"/>
    </row>
    <row r="17" spans="1:10" ht="36" customHeight="1" x14ac:dyDescent="0.25">
      <c r="A17" s="11"/>
      <c r="B17" s="139" t="s">
        <v>14</v>
      </c>
      <c r="C17" s="139"/>
      <c r="D17" s="139"/>
      <c r="E17" s="139"/>
      <c r="F17" s="139"/>
      <c r="G17" s="139"/>
      <c r="H17" s="137">
        <f>'Konektivita - Havlíčkova'!G28</f>
        <v>0</v>
      </c>
      <c r="I17" s="137"/>
      <c r="J17" s="137"/>
    </row>
    <row r="18" spans="1:10" ht="36" customHeight="1" x14ac:dyDescent="0.25">
      <c r="A18" s="11"/>
      <c r="B18" s="139" t="s">
        <v>15</v>
      </c>
      <c r="C18" s="139"/>
      <c r="D18" s="139"/>
      <c r="E18" s="139"/>
      <c r="F18" s="139"/>
      <c r="G18" s="139"/>
      <c r="H18" s="137">
        <f>'SK Havlíčkova'!F35</f>
        <v>0</v>
      </c>
      <c r="I18" s="137"/>
      <c r="J18" s="137"/>
    </row>
    <row r="19" spans="1:10" ht="36" customHeight="1" x14ac:dyDescent="0.25">
      <c r="A19" s="11"/>
      <c r="B19" s="139" t="s">
        <v>16</v>
      </c>
      <c r="C19" s="139"/>
      <c r="D19" s="139"/>
      <c r="E19" s="139"/>
      <c r="F19" s="139"/>
      <c r="G19" s="139"/>
      <c r="H19" s="137">
        <f>'SK Polní'!F36</f>
        <v>0</v>
      </c>
      <c r="I19" s="137"/>
      <c r="J19" s="137"/>
    </row>
    <row r="20" spans="1:10" ht="36" customHeight="1" x14ac:dyDescent="0.25">
      <c r="A20" s="11"/>
      <c r="B20" s="12" t="s">
        <v>8</v>
      </c>
      <c r="C20" s="12"/>
      <c r="D20" s="12"/>
      <c r="E20" s="12"/>
      <c r="F20" s="12"/>
      <c r="G20" s="12"/>
      <c r="H20" s="138">
        <f>SUM(H13:J19)</f>
        <v>0</v>
      </c>
      <c r="I20" s="138"/>
      <c r="J20" s="138"/>
    </row>
    <row r="21" spans="1:10" ht="36" customHeight="1" x14ac:dyDescent="0.25">
      <c r="A21" s="11"/>
      <c r="B21" s="13" t="s">
        <v>9</v>
      </c>
      <c r="C21" s="13"/>
      <c r="D21" s="13"/>
      <c r="E21" s="13"/>
      <c r="F21" s="13"/>
      <c r="G21" s="13"/>
      <c r="H21" s="137">
        <f>H20*0.21</f>
        <v>0</v>
      </c>
      <c r="I21" s="137"/>
      <c r="J21" s="137"/>
    </row>
    <row r="22" spans="1:10" ht="36" customHeight="1" x14ac:dyDescent="0.25">
      <c r="A22" s="11"/>
      <c r="B22" s="13" t="s">
        <v>10</v>
      </c>
      <c r="C22" s="13"/>
      <c r="D22" s="13"/>
      <c r="E22" s="13"/>
      <c r="F22" s="13"/>
      <c r="G22" s="13"/>
      <c r="H22" s="137">
        <f>SUM(H20:J21)</f>
        <v>0</v>
      </c>
      <c r="I22" s="137"/>
      <c r="J22" s="137"/>
    </row>
  </sheetData>
  <sheetProtection algorithmName="SHA-512" hashValue="XQ+aarb6KsoCS0F9rRFnjqc7gV5H2H0sCsIvvikVdD6HvDM9D6P+lFF+RKp8Ko1WH62277+tvPU2cN+xXynoHA==" saltValue="OYnXmeXtHeKWIN+6DWMusw==" spinCount="100000" sheet="1" objects="1" scenarios="1" formatColumns="0" formatRows="0"/>
  <mergeCells count="23">
    <mergeCell ref="B13:G13"/>
    <mergeCell ref="H13:J13"/>
    <mergeCell ref="B11:J11"/>
    <mergeCell ref="B14:G14"/>
    <mergeCell ref="H14:J14"/>
    <mergeCell ref="C4:J5"/>
    <mergeCell ref="C7:J7"/>
    <mergeCell ref="C8:J8"/>
    <mergeCell ref="C9:J9"/>
    <mergeCell ref="B12:J12"/>
    <mergeCell ref="B15:G15"/>
    <mergeCell ref="H15:J15"/>
    <mergeCell ref="B17:G17"/>
    <mergeCell ref="H17:J17"/>
    <mergeCell ref="B18:G18"/>
    <mergeCell ref="H18:J18"/>
    <mergeCell ref="B16:G16"/>
    <mergeCell ref="H16:J16"/>
    <mergeCell ref="H22:J22"/>
    <mergeCell ref="H20:J20"/>
    <mergeCell ref="H21:J21"/>
    <mergeCell ref="B19:G19"/>
    <mergeCell ref="H19:J19"/>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130B42-DD02-8E43-8624-6F040337F4DA}">
  <dimension ref="A1:G15"/>
  <sheetViews>
    <sheetView zoomScaleNormal="100" workbookViewId="0">
      <selection activeCell="G6" sqref="G6"/>
    </sheetView>
  </sheetViews>
  <sheetFormatPr baseColWidth="10" defaultColWidth="10.59765625" defaultRowHeight="15" x14ac:dyDescent="0.2"/>
  <cols>
    <col min="1" max="1" width="10.59765625" style="60"/>
    <col min="2" max="2" width="131" style="14" customWidth="1"/>
    <col min="3" max="3" width="6" style="15" customWidth="1"/>
    <col min="4" max="4" width="5.3984375" style="15" customWidth="1"/>
    <col min="5" max="5" width="12.59765625" style="15" customWidth="1"/>
    <col min="6" max="6" width="36.19921875" style="15" customWidth="1"/>
    <col min="7" max="7" width="49.3984375" style="14" customWidth="1"/>
    <col min="8" max="16384" width="10.59765625" style="14"/>
  </cols>
  <sheetData>
    <row r="1" spans="1:7" ht="27" customHeight="1" x14ac:dyDescent="0.2">
      <c r="A1" s="153" t="s">
        <v>82</v>
      </c>
      <c r="B1" s="153"/>
      <c r="C1" s="153"/>
      <c r="D1" s="153"/>
      <c r="E1" s="153"/>
      <c r="F1" s="153"/>
      <c r="G1" s="153"/>
    </row>
    <row r="2" spans="1:7" ht="24.75" customHeight="1" thickBot="1" x14ac:dyDescent="0.25">
      <c r="A2" s="153"/>
      <c r="B2" s="153"/>
      <c r="C2" s="153"/>
      <c r="D2" s="153"/>
      <c r="E2" s="153"/>
      <c r="F2" s="153"/>
      <c r="G2" s="153"/>
    </row>
    <row r="3" spans="1:7" ht="41.5" customHeight="1" thickBot="1" x14ac:dyDescent="0.25">
      <c r="A3" s="78"/>
      <c r="B3" s="36" t="s">
        <v>67</v>
      </c>
      <c r="C3" s="35" t="s">
        <v>81</v>
      </c>
      <c r="D3" s="34" t="s">
        <v>64</v>
      </c>
      <c r="E3" s="34" t="s">
        <v>63</v>
      </c>
      <c r="F3" s="34" t="s">
        <v>62</v>
      </c>
      <c r="G3" s="33" t="s">
        <v>80</v>
      </c>
    </row>
    <row r="4" spans="1:7" ht="177.75" customHeight="1" x14ac:dyDescent="0.2">
      <c r="A4" s="79">
        <v>1</v>
      </c>
      <c r="B4" s="32" t="s">
        <v>79</v>
      </c>
      <c r="C4" s="31" t="s">
        <v>19</v>
      </c>
      <c r="D4" s="30">
        <v>1</v>
      </c>
      <c r="E4" s="133">
        <v>0</v>
      </c>
      <c r="F4" s="29">
        <f t="shared" ref="F4:F14" si="0">ABS(D4*E4)</f>
        <v>0</v>
      </c>
      <c r="G4" s="130"/>
    </row>
    <row r="5" spans="1:7" ht="59.25" customHeight="1" x14ac:dyDescent="0.2">
      <c r="A5" s="79">
        <v>2</v>
      </c>
      <c r="B5" s="28" t="s">
        <v>78</v>
      </c>
      <c r="C5" s="27" t="s">
        <v>19</v>
      </c>
      <c r="D5" s="19">
        <v>1</v>
      </c>
      <c r="E5" s="134">
        <v>0</v>
      </c>
      <c r="F5" s="18">
        <f t="shared" si="0"/>
        <v>0</v>
      </c>
      <c r="G5" s="131"/>
    </row>
    <row r="6" spans="1:7" ht="184.5" customHeight="1" x14ac:dyDescent="0.2">
      <c r="A6" s="79">
        <v>3</v>
      </c>
      <c r="B6" s="28" t="s">
        <v>172</v>
      </c>
      <c r="C6" s="27" t="s">
        <v>19</v>
      </c>
      <c r="D6" s="19">
        <v>24</v>
      </c>
      <c r="E6" s="134">
        <v>0</v>
      </c>
      <c r="F6" s="18">
        <f t="shared" si="0"/>
        <v>0</v>
      </c>
      <c r="G6" s="131"/>
    </row>
    <row r="7" spans="1:7" ht="222" customHeight="1" x14ac:dyDescent="0.2">
      <c r="A7" s="79">
        <v>4</v>
      </c>
      <c r="B7" s="28" t="s">
        <v>173</v>
      </c>
      <c r="C7" s="27" t="s">
        <v>19</v>
      </c>
      <c r="D7" s="19">
        <v>1</v>
      </c>
      <c r="E7" s="134">
        <v>0</v>
      </c>
      <c r="F7" s="18">
        <f t="shared" si="0"/>
        <v>0</v>
      </c>
      <c r="G7" s="131"/>
    </row>
    <row r="8" spans="1:7" ht="279" customHeight="1" x14ac:dyDescent="0.2">
      <c r="A8" s="79">
        <v>5</v>
      </c>
      <c r="B8" s="26" t="s">
        <v>77</v>
      </c>
      <c r="C8" s="25" t="s">
        <v>19</v>
      </c>
      <c r="D8" s="24">
        <v>1</v>
      </c>
      <c r="E8" s="135">
        <v>0</v>
      </c>
      <c r="F8" s="23">
        <f t="shared" si="0"/>
        <v>0</v>
      </c>
      <c r="G8" s="131"/>
    </row>
    <row r="9" spans="1:7" ht="164.25" customHeight="1" x14ac:dyDescent="0.2">
      <c r="A9" s="79">
        <v>6</v>
      </c>
      <c r="B9" s="22" t="s">
        <v>76</v>
      </c>
      <c r="C9" s="20" t="s">
        <v>19</v>
      </c>
      <c r="D9" s="19">
        <v>24</v>
      </c>
      <c r="E9" s="134">
        <v>0</v>
      </c>
      <c r="F9" s="18">
        <f t="shared" si="0"/>
        <v>0</v>
      </c>
      <c r="G9" s="131"/>
    </row>
    <row r="10" spans="1:7" ht="150" customHeight="1" x14ac:dyDescent="0.2">
      <c r="A10" s="79">
        <v>7</v>
      </c>
      <c r="B10" s="21" t="s">
        <v>75</v>
      </c>
      <c r="C10" s="20" t="s">
        <v>19</v>
      </c>
      <c r="D10" s="19">
        <v>1</v>
      </c>
      <c r="E10" s="134">
        <v>0</v>
      </c>
      <c r="F10" s="18">
        <f t="shared" si="0"/>
        <v>0</v>
      </c>
      <c r="G10" s="131"/>
    </row>
    <row r="11" spans="1:7" ht="175.5" customHeight="1" x14ac:dyDescent="0.2">
      <c r="A11" s="79">
        <v>8</v>
      </c>
      <c r="B11" s="22" t="s">
        <v>74</v>
      </c>
      <c r="C11" s="20" t="s">
        <v>19</v>
      </c>
      <c r="D11" s="19">
        <v>1</v>
      </c>
      <c r="E11" s="134">
        <v>0</v>
      </c>
      <c r="F11" s="18">
        <f t="shared" si="0"/>
        <v>0</v>
      </c>
      <c r="G11" s="131"/>
    </row>
    <row r="12" spans="1:7" ht="99.75" customHeight="1" x14ac:dyDescent="0.2">
      <c r="A12" s="79">
        <v>9</v>
      </c>
      <c r="B12" s="21" t="s">
        <v>73</v>
      </c>
      <c r="C12" s="20" t="s">
        <v>19</v>
      </c>
      <c r="D12" s="19">
        <v>1</v>
      </c>
      <c r="E12" s="134">
        <v>0</v>
      </c>
      <c r="F12" s="18">
        <f t="shared" si="0"/>
        <v>0</v>
      </c>
      <c r="G12" s="131"/>
    </row>
    <row r="13" spans="1:7" ht="44.25" customHeight="1" x14ac:dyDescent="0.2">
      <c r="A13" s="79">
        <v>10</v>
      </c>
      <c r="B13" s="21" t="s">
        <v>72</v>
      </c>
      <c r="C13" s="20" t="s">
        <v>19</v>
      </c>
      <c r="D13" s="19">
        <v>25</v>
      </c>
      <c r="E13" s="134">
        <v>0</v>
      </c>
      <c r="F13" s="18">
        <f t="shared" si="0"/>
        <v>0</v>
      </c>
      <c r="G13" s="17"/>
    </row>
    <row r="14" spans="1:7" ht="33.75" customHeight="1" x14ac:dyDescent="0.2">
      <c r="A14" s="79">
        <v>11</v>
      </c>
      <c r="B14" s="21" t="s">
        <v>132</v>
      </c>
      <c r="C14" s="20" t="s">
        <v>19</v>
      </c>
      <c r="D14" s="19">
        <v>1</v>
      </c>
      <c r="E14" s="134">
        <v>0</v>
      </c>
      <c r="F14" s="18">
        <f t="shared" si="0"/>
        <v>0</v>
      </c>
      <c r="G14" s="17"/>
    </row>
    <row r="15" spans="1:7" ht="21.75" customHeight="1" thickBot="1" x14ac:dyDescent="0.25">
      <c r="A15" s="154" t="s">
        <v>71</v>
      </c>
      <c r="B15" s="154"/>
      <c r="C15" s="154"/>
      <c r="D15" s="154"/>
      <c r="E15" s="155"/>
      <c r="F15" s="80">
        <f>SUM(F4:F14)</f>
        <v>0</v>
      </c>
    </row>
  </sheetData>
  <sheetProtection algorithmName="SHA-512" hashValue="uid7K4H3s9JKWCeowGP0uNuk4t9Zh4y7+gn63Verho5T+1DfQGYHgqUvgooYsP5uRw94TjCGxikns7BRKbG+SQ==" saltValue="aXZiwk/b6jgBFlfqwqfSlg==" spinCount="100000" sheet="1" objects="1" scenarios="1"/>
  <mergeCells count="2">
    <mergeCell ref="A1:G2"/>
    <mergeCell ref="A15:E15"/>
  </mergeCells>
  <pageMargins left="0.70866141732283472" right="0.70866141732283472" top="0.78740157480314965" bottom="0.78740157480314965"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5BCD3C-1841-BA4F-AB98-145E195F2800}">
  <sheetPr>
    <pageSetUpPr fitToPage="1"/>
  </sheetPr>
  <dimension ref="A2:G33"/>
  <sheetViews>
    <sheetView zoomScale="120" zoomScaleNormal="120" workbookViewId="0">
      <selection activeCell="E11" sqref="E11"/>
    </sheetView>
  </sheetViews>
  <sheetFormatPr baseColWidth="10" defaultColWidth="10.59765625" defaultRowHeight="15" x14ac:dyDescent="0.2"/>
  <cols>
    <col min="1" max="1" width="5.3984375" style="14" customWidth="1"/>
    <col min="2" max="2" width="62.19921875" style="14" customWidth="1"/>
    <col min="3" max="3" width="6.59765625" style="14" customWidth="1"/>
    <col min="4" max="4" width="7" style="14" customWidth="1"/>
    <col min="5" max="5" width="15" style="14" customWidth="1"/>
    <col min="6" max="7" width="16.19921875" style="14" customWidth="1"/>
    <col min="8" max="16384" width="10.59765625" style="14"/>
  </cols>
  <sheetData>
    <row r="2" spans="1:7" ht="16" x14ac:dyDescent="0.2">
      <c r="B2" s="98" t="s">
        <v>137</v>
      </c>
    </row>
    <row r="3" spans="1:7" ht="16" x14ac:dyDescent="0.2">
      <c r="B3" s="98"/>
    </row>
    <row r="4" spans="1:7" x14ac:dyDescent="0.2">
      <c r="C4" s="156" t="s">
        <v>138</v>
      </c>
      <c r="D4" s="157"/>
      <c r="E4" s="157"/>
      <c r="F4" s="157"/>
      <c r="G4" s="158"/>
    </row>
    <row r="5" spans="1:7" x14ac:dyDescent="0.2">
      <c r="B5" s="14" t="s">
        <v>139</v>
      </c>
      <c r="C5" s="159"/>
      <c r="D5" s="160"/>
      <c r="E5" s="160"/>
      <c r="F5" s="160"/>
      <c r="G5" s="161"/>
    </row>
    <row r="6" spans="1:7" x14ac:dyDescent="0.2">
      <c r="C6" s="99"/>
      <c r="D6" s="99"/>
      <c r="E6" s="99"/>
      <c r="F6" s="99"/>
      <c r="G6" s="99"/>
    </row>
    <row r="8" spans="1:7" x14ac:dyDescent="0.2">
      <c r="A8" s="100" t="s">
        <v>140</v>
      </c>
      <c r="C8" s="100" t="s">
        <v>141</v>
      </c>
      <c r="D8" s="100" t="s">
        <v>119</v>
      </c>
      <c r="E8" s="100" t="s">
        <v>142</v>
      </c>
      <c r="F8" s="100" t="s">
        <v>143</v>
      </c>
      <c r="G8" s="100" t="s">
        <v>144</v>
      </c>
    </row>
    <row r="9" spans="1:7" x14ac:dyDescent="0.2">
      <c r="A9" s="101"/>
      <c r="B9" s="102" t="s">
        <v>145</v>
      </c>
      <c r="C9" s="101"/>
      <c r="D9" s="101"/>
      <c r="E9" s="101"/>
      <c r="F9" s="103">
        <f>SUM(F10,F22,F26,F29)</f>
        <v>0</v>
      </c>
      <c r="G9" s="103">
        <f>PRODUCT(F9,1.21)</f>
        <v>0</v>
      </c>
    </row>
    <row r="10" spans="1:7" x14ac:dyDescent="0.2">
      <c r="A10" s="104"/>
      <c r="B10" s="105" t="s">
        <v>146</v>
      </c>
      <c r="C10" s="104" t="s">
        <v>147</v>
      </c>
      <c r="D10" s="104"/>
      <c r="E10" s="104"/>
      <c r="F10" s="104">
        <f>SUM(F11:F21)</f>
        <v>0</v>
      </c>
      <c r="G10" s="106">
        <f>PRODUCT(F10,1.21)</f>
        <v>0</v>
      </c>
    </row>
    <row r="11" spans="1:7" x14ac:dyDescent="0.2">
      <c r="A11" s="107"/>
      <c r="B11" s="108" t="s">
        <v>148</v>
      </c>
      <c r="C11" s="109" t="s">
        <v>19</v>
      </c>
      <c r="D11" s="109">
        <v>1</v>
      </c>
      <c r="E11" s="128">
        <v>0</v>
      </c>
      <c r="F11" s="109">
        <f>D11*E11</f>
        <v>0</v>
      </c>
      <c r="G11" s="110">
        <f>PRODUCT(F11,1.21)</f>
        <v>0</v>
      </c>
    </row>
    <row r="12" spans="1:7" ht="49" x14ac:dyDescent="0.2">
      <c r="A12" s="107"/>
      <c r="B12" s="111" t="s">
        <v>149</v>
      </c>
      <c r="C12" s="109" t="s">
        <v>19</v>
      </c>
      <c r="D12" s="109">
        <v>1</v>
      </c>
      <c r="E12" s="128">
        <v>0</v>
      </c>
      <c r="F12" s="109">
        <f t="shared" ref="F12:F21" si="0">D12*E12</f>
        <v>0</v>
      </c>
      <c r="G12" s="110">
        <f>PRODUCT(F12,1.21)</f>
        <v>0</v>
      </c>
    </row>
    <row r="13" spans="1:7" x14ac:dyDescent="0.2">
      <c r="A13" s="109"/>
      <c r="B13" s="108" t="s">
        <v>150</v>
      </c>
      <c r="C13" s="109" t="s">
        <v>19</v>
      </c>
      <c r="D13" s="109">
        <v>1</v>
      </c>
      <c r="E13" s="128">
        <v>0</v>
      </c>
      <c r="F13" s="109">
        <f t="shared" si="0"/>
        <v>0</v>
      </c>
      <c r="G13" s="110">
        <f t="shared" ref="G13:G21" si="1">PRODUCT(F13,1.21)</f>
        <v>0</v>
      </c>
    </row>
    <row r="14" spans="1:7" x14ac:dyDescent="0.2">
      <c r="A14" s="109"/>
      <c r="B14" s="108" t="s">
        <v>151</v>
      </c>
      <c r="C14" s="109" t="s">
        <v>19</v>
      </c>
      <c r="D14" s="109">
        <v>2</v>
      </c>
      <c r="E14" s="128">
        <v>0</v>
      </c>
      <c r="F14" s="109">
        <f t="shared" si="0"/>
        <v>0</v>
      </c>
      <c r="G14" s="110">
        <f t="shared" si="1"/>
        <v>0</v>
      </c>
    </row>
    <row r="15" spans="1:7" x14ac:dyDescent="0.2">
      <c r="A15" s="109"/>
      <c r="B15" s="108" t="s">
        <v>152</v>
      </c>
      <c r="C15" s="109" t="s">
        <v>19</v>
      </c>
      <c r="D15" s="109">
        <v>29</v>
      </c>
      <c r="E15" s="128">
        <v>0</v>
      </c>
      <c r="F15" s="109">
        <f t="shared" si="0"/>
        <v>0</v>
      </c>
      <c r="G15" s="110">
        <f t="shared" si="1"/>
        <v>0</v>
      </c>
    </row>
    <row r="16" spans="1:7" x14ac:dyDescent="0.2">
      <c r="A16" s="107"/>
      <c r="B16" s="108" t="s">
        <v>153</v>
      </c>
      <c r="C16" s="109" t="s">
        <v>19</v>
      </c>
      <c r="D16" s="109">
        <v>2</v>
      </c>
      <c r="E16" s="128">
        <v>0</v>
      </c>
      <c r="F16" s="109">
        <f t="shared" si="0"/>
        <v>0</v>
      </c>
      <c r="G16" s="110">
        <f t="shared" si="1"/>
        <v>0</v>
      </c>
    </row>
    <row r="17" spans="1:7" x14ac:dyDescent="0.2">
      <c r="A17" s="107"/>
      <c r="B17" s="108" t="s">
        <v>154</v>
      </c>
      <c r="C17" s="109" t="s">
        <v>19</v>
      </c>
      <c r="D17" s="109">
        <v>29</v>
      </c>
      <c r="E17" s="128">
        <v>0</v>
      </c>
      <c r="F17" s="109">
        <f t="shared" si="0"/>
        <v>0</v>
      </c>
      <c r="G17" s="110">
        <f t="shared" si="1"/>
        <v>0</v>
      </c>
    </row>
    <row r="18" spans="1:7" ht="25" x14ac:dyDescent="0.2">
      <c r="A18" s="107"/>
      <c r="B18" s="111" t="s">
        <v>155</v>
      </c>
      <c r="C18" s="109" t="s">
        <v>19</v>
      </c>
      <c r="D18" s="109">
        <v>1</v>
      </c>
      <c r="E18" s="128">
        <v>0</v>
      </c>
      <c r="F18" s="109">
        <f t="shared" si="0"/>
        <v>0</v>
      </c>
      <c r="G18" s="110">
        <f t="shared" si="1"/>
        <v>0</v>
      </c>
    </row>
    <row r="19" spans="1:7" x14ac:dyDescent="0.2">
      <c r="A19" s="107"/>
      <c r="B19" s="108" t="s">
        <v>156</v>
      </c>
      <c r="C19" s="109" t="s">
        <v>19</v>
      </c>
      <c r="D19" s="109">
        <v>1</v>
      </c>
      <c r="E19" s="128">
        <v>0</v>
      </c>
      <c r="F19" s="109">
        <f t="shared" si="0"/>
        <v>0</v>
      </c>
      <c r="G19" s="110">
        <f t="shared" si="1"/>
        <v>0</v>
      </c>
    </row>
    <row r="20" spans="1:7" x14ac:dyDescent="0.2">
      <c r="A20" s="107"/>
      <c r="B20" s="108" t="s">
        <v>157</v>
      </c>
      <c r="C20" s="109" t="s">
        <v>19</v>
      </c>
      <c r="D20" s="109">
        <v>1</v>
      </c>
      <c r="E20" s="128">
        <v>0</v>
      </c>
      <c r="F20" s="109">
        <f t="shared" si="0"/>
        <v>0</v>
      </c>
      <c r="G20" s="110">
        <f t="shared" si="1"/>
        <v>0</v>
      </c>
    </row>
    <row r="21" spans="1:7" x14ac:dyDescent="0.2">
      <c r="A21" s="107"/>
      <c r="B21" s="108" t="s">
        <v>158</v>
      </c>
      <c r="C21" s="109" t="s">
        <v>19</v>
      </c>
      <c r="D21" s="109">
        <v>4</v>
      </c>
      <c r="E21" s="128">
        <v>0</v>
      </c>
      <c r="F21" s="109">
        <f t="shared" si="0"/>
        <v>0</v>
      </c>
      <c r="G21" s="110">
        <f t="shared" si="1"/>
        <v>0</v>
      </c>
    </row>
    <row r="22" spans="1:7" x14ac:dyDescent="0.2">
      <c r="A22" s="112"/>
      <c r="B22" s="113" t="s">
        <v>159</v>
      </c>
      <c r="C22" s="112" t="s">
        <v>147</v>
      </c>
      <c r="D22" s="112"/>
      <c r="E22" s="112"/>
      <c r="F22" s="112">
        <f>SUM(F23:F25)</f>
        <v>0</v>
      </c>
      <c r="G22" s="114">
        <f t="shared" ref="G22:G29" si="2">F22*1.21</f>
        <v>0</v>
      </c>
    </row>
    <row r="23" spans="1:7" x14ac:dyDescent="0.2">
      <c r="A23" s="115"/>
      <c r="B23" s="116" t="s">
        <v>160</v>
      </c>
      <c r="C23" s="117" t="s">
        <v>19</v>
      </c>
      <c r="D23" s="117">
        <v>25</v>
      </c>
      <c r="E23" s="129">
        <v>0</v>
      </c>
      <c r="F23" s="117">
        <f t="shared" ref="F23:F28" si="3">D23*E23</f>
        <v>0</v>
      </c>
      <c r="G23" s="118">
        <f t="shared" si="2"/>
        <v>0</v>
      </c>
    </row>
    <row r="24" spans="1:7" x14ac:dyDescent="0.2">
      <c r="A24" s="115"/>
      <c r="B24" s="116" t="s">
        <v>161</v>
      </c>
      <c r="C24" s="117" t="s">
        <v>19</v>
      </c>
      <c r="D24" s="117">
        <v>2</v>
      </c>
      <c r="E24" s="129">
        <v>0</v>
      </c>
      <c r="F24" s="117">
        <f t="shared" si="3"/>
        <v>0</v>
      </c>
      <c r="G24" s="118">
        <f t="shared" si="2"/>
        <v>0</v>
      </c>
    </row>
    <row r="25" spans="1:7" x14ac:dyDescent="0.2">
      <c r="A25" s="115"/>
      <c r="B25" s="116" t="s">
        <v>162</v>
      </c>
      <c r="C25" s="117" t="s">
        <v>19</v>
      </c>
      <c r="D25" s="117">
        <v>27</v>
      </c>
      <c r="E25" s="129">
        <v>0</v>
      </c>
      <c r="F25" s="117">
        <f t="shared" si="3"/>
        <v>0</v>
      </c>
      <c r="G25" s="118">
        <f t="shared" si="2"/>
        <v>0</v>
      </c>
    </row>
    <row r="26" spans="1:7" x14ac:dyDescent="0.2">
      <c r="A26" s="112"/>
      <c r="B26" s="119" t="s">
        <v>163</v>
      </c>
      <c r="C26" s="112" t="s">
        <v>147</v>
      </c>
      <c r="D26" s="112"/>
      <c r="E26" s="112"/>
      <c r="F26" s="112">
        <f>SUM(F27:F28)</f>
        <v>0</v>
      </c>
      <c r="G26" s="114">
        <f t="shared" si="2"/>
        <v>0</v>
      </c>
    </row>
    <row r="27" spans="1:7" x14ac:dyDescent="0.2">
      <c r="A27" s="115"/>
      <c r="B27" s="116" t="s">
        <v>164</v>
      </c>
      <c r="C27" s="117" t="s">
        <v>85</v>
      </c>
      <c r="D27" s="117">
        <v>600</v>
      </c>
      <c r="E27" s="129">
        <v>0</v>
      </c>
      <c r="F27" s="117">
        <f t="shared" si="3"/>
        <v>0</v>
      </c>
      <c r="G27" s="118">
        <f t="shared" si="2"/>
        <v>0</v>
      </c>
    </row>
    <row r="28" spans="1:7" x14ac:dyDescent="0.2">
      <c r="A28" s="107"/>
      <c r="B28" s="108" t="s">
        <v>165</v>
      </c>
      <c r="C28" s="109" t="s">
        <v>19</v>
      </c>
      <c r="D28" s="109">
        <v>28</v>
      </c>
      <c r="E28" s="128">
        <v>0</v>
      </c>
      <c r="F28" s="117">
        <f t="shared" si="3"/>
        <v>0</v>
      </c>
      <c r="G28" s="118">
        <f t="shared" si="2"/>
        <v>0</v>
      </c>
    </row>
    <row r="29" spans="1:7" x14ac:dyDescent="0.2">
      <c r="A29" s="112"/>
      <c r="B29" s="119" t="s">
        <v>166</v>
      </c>
      <c r="C29" s="112" t="s">
        <v>147</v>
      </c>
      <c r="D29" s="112"/>
      <c r="E29" s="112"/>
      <c r="F29" s="112">
        <f>SUM(F30)</f>
        <v>0</v>
      </c>
      <c r="G29" s="114">
        <f t="shared" si="2"/>
        <v>0</v>
      </c>
    </row>
    <row r="30" spans="1:7" x14ac:dyDescent="0.2">
      <c r="A30" s="115"/>
      <c r="B30" s="162" t="s">
        <v>167</v>
      </c>
      <c r="C30" s="162"/>
      <c r="D30" s="162"/>
      <c r="E30" s="162"/>
      <c r="F30" s="132">
        <v>0</v>
      </c>
      <c r="G30" s="120"/>
    </row>
    <row r="31" spans="1:7" x14ac:dyDescent="0.2">
      <c r="A31" s="121"/>
      <c r="B31" s="163"/>
      <c r="C31" s="163"/>
      <c r="D31" s="163"/>
      <c r="E31" s="163"/>
      <c r="F31" s="122"/>
      <c r="G31" s="123"/>
    </row>
    <row r="32" spans="1:7" x14ac:dyDescent="0.2">
      <c r="A32" s="124"/>
      <c r="C32" s="60"/>
      <c r="D32" s="60"/>
      <c r="E32" s="60"/>
      <c r="F32" s="60"/>
    </row>
    <row r="33" spans="1:7" x14ac:dyDescent="0.2">
      <c r="A33" s="125"/>
      <c r="B33" s="126" t="s">
        <v>84</v>
      </c>
      <c r="C33" s="125"/>
      <c r="D33" s="125"/>
      <c r="E33" s="125"/>
      <c r="F33" s="127">
        <f>SUM(F9)</f>
        <v>0</v>
      </c>
      <c r="G33" s="127">
        <f>SUM(G9)</f>
        <v>0</v>
      </c>
    </row>
  </sheetData>
  <sheetProtection algorithmName="SHA-512" hashValue="WYw2ZT78QEON1G0Didj+tOm9lGGrz2A/KzvTUsBSy5zFHokLycKKEHiA2px58WX6vPQYVMljCnkqOy/lDOA8PQ==" saltValue="HeKDhSWP6YvCX9GQ9PdBEw==" spinCount="100000" sheet="1" objects="1" scenarios="1"/>
  <mergeCells count="4">
    <mergeCell ref="C4:G4"/>
    <mergeCell ref="C5:G5"/>
    <mergeCell ref="B30:E30"/>
    <mergeCell ref="B31:E31"/>
  </mergeCells>
  <pageMargins left="0.7" right="0.7" top="0.78740157499999996" bottom="0.78740157499999996" header="0.3" footer="0.3"/>
  <pageSetup paperSize="9" scale="83" fitToHeight="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F34F63-9BED-6A41-83FC-7333328BF749}">
  <dimension ref="A1:G15"/>
  <sheetViews>
    <sheetView topLeftCell="A9" zoomScaleNormal="100" workbookViewId="0">
      <selection activeCell="E14" sqref="E14"/>
    </sheetView>
  </sheetViews>
  <sheetFormatPr baseColWidth="10" defaultColWidth="10.59765625" defaultRowHeight="15" x14ac:dyDescent="0.2"/>
  <cols>
    <col min="1" max="1" width="10.59765625" style="14"/>
    <col min="2" max="2" width="131" style="14" customWidth="1"/>
    <col min="3" max="3" width="6" style="15" customWidth="1"/>
    <col min="4" max="4" width="5.3984375" style="15" customWidth="1"/>
    <col min="5" max="5" width="12.59765625" style="15" customWidth="1"/>
    <col min="6" max="6" width="30" style="15" customWidth="1"/>
    <col min="7" max="7" width="56.796875" style="14" customWidth="1"/>
    <col min="8" max="16384" width="10.59765625" style="14"/>
  </cols>
  <sheetData>
    <row r="1" spans="1:7" ht="27" customHeight="1" x14ac:dyDescent="0.2">
      <c r="A1" s="153" t="s">
        <v>83</v>
      </c>
      <c r="B1" s="153"/>
      <c r="C1" s="153"/>
      <c r="D1" s="153"/>
      <c r="E1" s="153"/>
      <c r="F1" s="153"/>
      <c r="G1" s="153"/>
    </row>
    <row r="2" spans="1:7" ht="24.75" customHeight="1" thickBot="1" x14ac:dyDescent="0.25">
      <c r="A2" s="153"/>
      <c r="B2" s="153"/>
      <c r="C2" s="153"/>
      <c r="D2" s="153"/>
      <c r="E2" s="153"/>
      <c r="F2" s="153"/>
      <c r="G2" s="153"/>
    </row>
    <row r="3" spans="1:7" ht="41.5" customHeight="1" thickBot="1" x14ac:dyDescent="0.25">
      <c r="A3" s="77" t="s">
        <v>120</v>
      </c>
      <c r="B3" s="36" t="s">
        <v>67</v>
      </c>
      <c r="C3" s="35" t="s">
        <v>81</v>
      </c>
      <c r="D3" s="34" t="s">
        <v>64</v>
      </c>
      <c r="E3" s="34" t="s">
        <v>63</v>
      </c>
      <c r="F3" s="34" t="s">
        <v>62</v>
      </c>
      <c r="G3" s="33" t="s">
        <v>80</v>
      </c>
    </row>
    <row r="4" spans="1:7" ht="177.75" customHeight="1" x14ac:dyDescent="0.2">
      <c r="A4" s="79">
        <v>1</v>
      </c>
      <c r="B4" s="32" t="s">
        <v>79</v>
      </c>
      <c r="C4" s="31" t="s">
        <v>19</v>
      </c>
      <c r="D4" s="30">
        <v>1</v>
      </c>
      <c r="E4" s="133">
        <v>0</v>
      </c>
      <c r="F4" s="29">
        <f t="shared" ref="F4:F14" si="0">ABS(D4*E4)</f>
        <v>0</v>
      </c>
      <c r="G4" s="130"/>
    </row>
    <row r="5" spans="1:7" ht="59.25" customHeight="1" x14ac:dyDescent="0.2">
      <c r="A5" s="79">
        <v>2</v>
      </c>
      <c r="B5" s="28" t="s">
        <v>78</v>
      </c>
      <c r="C5" s="27" t="s">
        <v>19</v>
      </c>
      <c r="D5" s="19">
        <v>1</v>
      </c>
      <c r="E5" s="134">
        <v>0</v>
      </c>
      <c r="F5" s="18">
        <f t="shared" si="0"/>
        <v>0</v>
      </c>
      <c r="G5" s="131"/>
    </row>
    <row r="6" spans="1:7" ht="184.5" customHeight="1" x14ac:dyDescent="0.2">
      <c r="A6" s="79">
        <v>3</v>
      </c>
      <c r="B6" s="28" t="s">
        <v>172</v>
      </c>
      <c r="C6" s="27" t="s">
        <v>19</v>
      </c>
      <c r="D6" s="19">
        <v>14</v>
      </c>
      <c r="E6" s="134">
        <v>0</v>
      </c>
      <c r="F6" s="18">
        <f t="shared" si="0"/>
        <v>0</v>
      </c>
      <c r="G6" s="131"/>
    </row>
    <row r="7" spans="1:7" ht="222" customHeight="1" x14ac:dyDescent="0.2">
      <c r="A7" s="79">
        <v>4</v>
      </c>
      <c r="B7" s="28" t="s">
        <v>173</v>
      </c>
      <c r="C7" s="27" t="s">
        <v>19</v>
      </c>
      <c r="D7" s="19">
        <v>1</v>
      </c>
      <c r="E7" s="134">
        <v>0</v>
      </c>
      <c r="F7" s="18">
        <f t="shared" si="0"/>
        <v>0</v>
      </c>
      <c r="G7" s="131"/>
    </row>
    <row r="8" spans="1:7" ht="208" customHeight="1" x14ac:dyDescent="0.2">
      <c r="A8" s="79">
        <v>5</v>
      </c>
      <c r="B8" s="26" t="s">
        <v>77</v>
      </c>
      <c r="C8" s="25" t="s">
        <v>19</v>
      </c>
      <c r="D8" s="24">
        <v>1</v>
      </c>
      <c r="E8" s="135">
        <v>0</v>
      </c>
      <c r="F8" s="23">
        <f t="shared" si="0"/>
        <v>0</v>
      </c>
      <c r="G8" s="131"/>
    </row>
    <row r="9" spans="1:7" ht="131" customHeight="1" x14ac:dyDescent="0.2">
      <c r="A9" s="79">
        <v>6</v>
      </c>
      <c r="B9" s="22" t="s">
        <v>76</v>
      </c>
      <c r="C9" s="20" t="s">
        <v>19</v>
      </c>
      <c r="D9" s="19">
        <v>14</v>
      </c>
      <c r="E9" s="134">
        <v>0</v>
      </c>
      <c r="F9" s="18">
        <f t="shared" si="0"/>
        <v>0</v>
      </c>
      <c r="G9" s="131"/>
    </row>
    <row r="10" spans="1:7" ht="150" customHeight="1" x14ac:dyDescent="0.2">
      <c r="A10" s="79">
        <v>7</v>
      </c>
      <c r="B10" s="21" t="s">
        <v>75</v>
      </c>
      <c r="C10" s="20" t="s">
        <v>19</v>
      </c>
      <c r="D10" s="19">
        <v>1</v>
      </c>
      <c r="E10" s="134">
        <v>0</v>
      </c>
      <c r="F10" s="18">
        <f t="shared" si="0"/>
        <v>0</v>
      </c>
      <c r="G10" s="131"/>
    </row>
    <row r="11" spans="1:7" ht="175.5" customHeight="1" x14ac:dyDescent="0.2">
      <c r="A11" s="79">
        <v>8</v>
      </c>
      <c r="B11" s="22" t="s">
        <v>74</v>
      </c>
      <c r="C11" s="20" t="s">
        <v>19</v>
      </c>
      <c r="D11" s="19">
        <v>1</v>
      </c>
      <c r="E11" s="134">
        <v>0</v>
      </c>
      <c r="F11" s="18">
        <f t="shared" si="0"/>
        <v>0</v>
      </c>
      <c r="G11" s="131"/>
    </row>
    <row r="12" spans="1:7" ht="99.75" customHeight="1" x14ac:dyDescent="0.2">
      <c r="A12" s="79">
        <v>9</v>
      </c>
      <c r="B12" s="21" t="s">
        <v>73</v>
      </c>
      <c r="C12" s="20" t="s">
        <v>19</v>
      </c>
      <c r="D12" s="19">
        <v>1</v>
      </c>
      <c r="E12" s="134">
        <v>0</v>
      </c>
      <c r="F12" s="18">
        <f t="shared" si="0"/>
        <v>0</v>
      </c>
      <c r="G12" s="131"/>
    </row>
    <row r="13" spans="1:7" ht="44.25" customHeight="1" x14ac:dyDescent="0.2">
      <c r="A13" s="79">
        <v>10</v>
      </c>
      <c r="B13" s="21" t="s">
        <v>72</v>
      </c>
      <c r="C13" s="20" t="s">
        <v>19</v>
      </c>
      <c r="D13" s="19">
        <v>15</v>
      </c>
      <c r="E13" s="134">
        <v>0</v>
      </c>
      <c r="F13" s="18">
        <f t="shared" si="0"/>
        <v>0</v>
      </c>
      <c r="G13" s="17"/>
    </row>
    <row r="14" spans="1:7" ht="33.75" customHeight="1" x14ac:dyDescent="0.2">
      <c r="A14" s="79">
        <v>11</v>
      </c>
      <c r="B14" s="21" t="s">
        <v>132</v>
      </c>
      <c r="C14" s="20" t="s">
        <v>19</v>
      </c>
      <c r="D14" s="19">
        <v>1</v>
      </c>
      <c r="E14" s="134">
        <v>0</v>
      </c>
      <c r="F14" s="18">
        <f t="shared" si="0"/>
        <v>0</v>
      </c>
      <c r="G14" s="17"/>
    </row>
    <row r="15" spans="1:7" ht="21.75" customHeight="1" thickBot="1" x14ac:dyDescent="0.25">
      <c r="A15" s="164" t="s">
        <v>71</v>
      </c>
      <c r="B15" s="164"/>
      <c r="C15" s="164"/>
      <c r="D15" s="164"/>
      <c r="E15" s="165"/>
      <c r="F15" s="16">
        <f>SUM(F4:F14)</f>
        <v>0</v>
      </c>
    </row>
  </sheetData>
  <sheetProtection algorithmName="SHA-512" hashValue="acMYUlFkWT5bus2wlQkg3gpJ7pMZsXTo4KKNnYeTS93e9XXu2JTn6EPtV3UktYl8bosNzZ/4T7jo0WdMZNHK8Q==" saltValue="yZNDGWI5G+LNK+iuDHOr3Q==" spinCount="100000" sheet="1" objects="1" scenarios="1"/>
  <mergeCells count="2">
    <mergeCell ref="A1:G2"/>
    <mergeCell ref="A15:E15"/>
  </mergeCells>
  <pageMargins left="0.70866141732283472" right="0.70866141732283472"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18A22A-CCDB-9A4A-9AC8-F7CF42704A9D}">
  <sheetPr>
    <pageSetUpPr fitToPage="1"/>
  </sheetPr>
  <dimension ref="A2:G27"/>
  <sheetViews>
    <sheetView zoomScale="120" zoomScaleNormal="120" workbookViewId="0">
      <selection activeCell="F25" sqref="F25"/>
    </sheetView>
  </sheetViews>
  <sheetFormatPr baseColWidth="10" defaultColWidth="10.59765625" defaultRowHeight="15" x14ac:dyDescent="0.2"/>
  <cols>
    <col min="1" max="1" width="5.3984375" style="14" customWidth="1"/>
    <col min="2" max="2" width="62.19921875" style="14" customWidth="1"/>
    <col min="3" max="3" width="6.59765625" style="14" customWidth="1"/>
    <col min="4" max="4" width="7" style="14" customWidth="1"/>
    <col min="5" max="5" width="15" style="14" customWidth="1"/>
    <col min="6" max="7" width="16.19921875" style="14" customWidth="1"/>
    <col min="8" max="16384" width="10.59765625" style="14"/>
  </cols>
  <sheetData>
    <row r="2" spans="1:7" ht="16" x14ac:dyDescent="0.2">
      <c r="B2" s="98" t="s">
        <v>168</v>
      </c>
    </row>
    <row r="3" spans="1:7" ht="16" x14ac:dyDescent="0.2">
      <c r="B3" s="98"/>
    </row>
    <row r="4" spans="1:7" x14ac:dyDescent="0.2">
      <c r="C4" s="156" t="s">
        <v>169</v>
      </c>
      <c r="D4" s="157"/>
      <c r="E4" s="157"/>
      <c r="F4" s="157"/>
      <c r="G4" s="158"/>
    </row>
    <row r="5" spans="1:7" x14ac:dyDescent="0.2">
      <c r="B5" s="14" t="s">
        <v>139</v>
      </c>
      <c r="C5" s="159"/>
      <c r="D5" s="160"/>
      <c r="E5" s="160"/>
      <c r="F5" s="160"/>
      <c r="G5" s="161"/>
    </row>
    <row r="6" spans="1:7" x14ac:dyDescent="0.2">
      <c r="C6" s="99"/>
      <c r="D6" s="99"/>
      <c r="E6" s="99"/>
      <c r="F6" s="99"/>
      <c r="G6" s="99"/>
    </row>
    <row r="8" spans="1:7" x14ac:dyDescent="0.2">
      <c r="A8" s="100" t="s">
        <v>140</v>
      </c>
      <c r="C8" s="100" t="s">
        <v>141</v>
      </c>
      <c r="D8" s="100" t="s">
        <v>119</v>
      </c>
      <c r="E8" s="100" t="s">
        <v>142</v>
      </c>
      <c r="F8" s="100" t="s">
        <v>143</v>
      </c>
      <c r="G8" s="100" t="s">
        <v>144</v>
      </c>
    </row>
    <row r="9" spans="1:7" x14ac:dyDescent="0.2">
      <c r="A9" s="101"/>
      <c r="B9" s="102" t="s">
        <v>145</v>
      </c>
      <c r="C9" s="101"/>
      <c r="D9" s="101"/>
      <c r="E9" s="101"/>
      <c r="F9" s="103">
        <f>SUM(F10,F16,F20,F23)</f>
        <v>0</v>
      </c>
      <c r="G9" s="103">
        <f>PRODUCT(F9,1.21)</f>
        <v>0</v>
      </c>
    </row>
    <row r="10" spans="1:7" x14ac:dyDescent="0.2">
      <c r="A10" s="104"/>
      <c r="B10" s="105" t="s">
        <v>146</v>
      </c>
      <c r="C10" s="104" t="s">
        <v>147</v>
      </c>
      <c r="D10" s="104"/>
      <c r="E10" s="104"/>
      <c r="F10" s="104">
        <f>SUM(F11:F15)</f>
        <v>0</v>
      </c>
      <c r="G10" s="106">
        <f>PRODUCT(F10,1.21)</f>
        <v>0</v>
      </c>
    </row>
    <row r="11" spans="1:7" x14ac:dyDescent="0.2">
      <c r="A11" s="109"/>
      <c r="B11" s="108" t="s">
        <v>150</v>
      </c>
      <c r="C11" s="109" t="s">
        <v>19</v>
      </c>
      <c r="D11" s="109">
        <v>1</v>
      </c>
      <c r="E11" s="128">
        <v>0</v>
      </c>
      <c r="F11" s="109">
        <f t="shared" ref="F11:F15" si="0">D11*E11</f>
        <v>0</v>
      </c>
      <c r="G11" s="110">
        <f t="shared" ref="G11:G15" si="1">PRODUCT(F11,1.21)</f>
        <v>0</v>
      </c>
    </row>
    <row r="12" spans="1:7" x14ac:dyDescent="0.2">
      <c r="A12" s="109"/>
      <c r="B12" s="108" t="s">
        <v>151</v>
      </c>
      <c r="C12" s="109" t="s">
        <v>19</v>
      </c>
      <c r="D12" s="109">
        <v>1</v>
      </c>
      <c r="E12" s="128">
        <v>0</v>
      </c>
      <c r="F12" s="109">
        <f t="shared" si="0"/>
        <v>0</v>
      </c>
      <c r="G12" s="110">
        <f t="shared" si="1"/>
        <v>0</v>
      </c>
    </row>
    <row r="13" spans="1:7" x14ac:dyDescent="0.2">
      <c r="A13" s="109"/>
      <c r="B13" s="108" t="s">
        <v>152</v>
      </c>
      <c r="C13" s="109" t="s">
        <v>19</v>
      </c>
      <c r="D13" s="109">
        <v>19</v>
      </c>
      <c r="E13" s="128">
        <v>0</v>
      </c>
      <c r="F13" s="109">
        <f t="shared" si="0"/>
        <v>0</v>
      </c>
      <c r="G13" s="110">
        <f t="shared" si="1"/>
        <v>0</v>
      </c>
    </row>
    <row r="14" spans="1:7" x14ac:dyDescent="0.2">
      <c r="A14" s="107"/>
      <c r="B14" s="108" t="s">
        <v>153</v>
      </c>
      <c r="C14" s="109" t="s">
        <v>19</v>
      </c>
      <c r="D14" s="109">
        <v>1</v>
      </c>
      <c r="E14" s="128">
        <v>0</v>
      </c>
      <c r="F14" s="109">
        <f t="shared" si="0"/>
        <v>0</v>
      </c>
      <c r="G14" s="110">
        <f t="shared" si="1"/>
        <v>0</v>
      </c>
    </row>
    <row r="15" spans="1:7" x14ac:dyDescent="0.2">
      <c r="A15" s="107"/>
      <c r="B15" s="108" t="s">
        <v>154</v>
      </c>
      <c r="C15" s="109" t="s">
        <v>19</v>
      </c>
      <c r="D15" s="109">
        <v>19</v>
      </c>
      <c r="E15" s="128">
        <v>0</v>
      </c>
      <c r="F15" s="109">
        <f t="shared" si="0"/>
        <v>0</v>
      </c>
      <c r="G15" s="110">
        <f t="shared" si="1"/>
        <v>0</v>
      </c>
    </row>
    <row r="16" spans="1:7" x14ac:dyDescent="0.2">
      <c r="A16" s="112"/>
      <c r="B16" s="113" t="s">
        <v>159</v>
      </c>
      <c r="C16" s="112" t="s">
        <v>147</v>
      </c>
      <c r="D16" s="112"/>
      <c r="E16" s="112"/>
      <c r="F16" s="112">
        <f>SUM(F17:F19)</f>
        <v>0</v>
      </c>
      <c r="G16" s="114">
        <f t="shared" ref="G16:G23" si="2">F16*1.21</f>
        <v>0</v>
      </c>
    </row>
    <row r="17" spans="1:7" x14ac:dyDescent="0.2">
      <c r="A17" s="115"/>
      <c r="B17" s="116" t="s">
        <v>160</v>
      </c>
      <c r="C17" s="117" t="s">
        <v>19</v>
      </c>
      <c r="D17" s="117">
        <v>15</v>
      </c>
      <c r="E17" s="129">
        <v>0</v>
      </c>
      <c r="F17" s="117">
        <f t="shared" ref="F17:F22" si="3">D17*E17</f>
        <v>0</v>
      </c>
      <c r="G17" s="118">
        <f t="shared" si="2"/>
        <v>0</v>
      </c>
    </row>
    <row r="18" spans="1:7" x14ac:dyDescent="0.2">
      <c r="A18" s="115"/>
      <c r="B18" s="116" t="s">
        <v>161</v>
      </c>
      <c r="C18" s="117" t="s">
        <v>19</v>
      </c>
      <c r="D18" s="117">
        <v>2</v>
      </c>
      <c r="E18" s="129">
        <v>0</v>
      </c>
      <c r="F18" s="117">
        <f t="shared" si="3"/>
        <v>0</v>
      </c>
      <c r="G18" s="118">
        <f t="shared" si="2"/>
        <v>0</v>
      </c>
    </row>
    <row r="19" spans="1:7" x14ac:dyDescent="0.2">
      <c r="A19" s="115"/>
      <c r="B19" s="116" t="s">
        <v>162</v>
      </c>
      <c r="C19" s="117" t="s">
        <v>19</v>
      </c>
      <c r="D19" s="117">
        <v>17</v>
      </c>
      <c r="E19" s="129">
        <v>0</v>
      </c>
      <c r="F19" s="117">
        <f t="shared" si="3"/>
        <v>0</v>
      </c>
      <c r="G19" s="118">
        <f t="shared" si="2"/>
        <v>0</v>
      </c>
    </row>
    <row r="20" spans="1:7" x14ac:dyDescent="0.2">
      <c r="A20" s="112"/>
      <c r="B20" s="119" t="s">
        <v>163</v>
      </c>
      <c r="C20" s="112" t="s">
        <v>147</v>
      </c>
      <c r="D20" s="112"/>
      <c r="E20" s="112"/>
      <c r="F20" s="112">
        <f>SUM(F21:F22)</f>
        <v>0</v>
      </c>
      <c r="G20" s="114">
        <f t="shared" si="2"/>
        <v>0</v>
      </c>
    </row>
    <row r="21" spans="1:7" x14ac:dyDescent="0.2">
      <c r="A21" s="115"/>
      <c r="B21" s="116" t="s">
        <v>164</v>
      </c>
      <c r="C21" s="117" t="s">
        <v>85</v>
      </c>
      <c r="D21" s="117">
        <v>305</v>
      </c>
      <c r="E21" s="129">
        <v>0</v>
      </c>
      <c r="F21" s="117">
        <f t="shared" si="3"/>
        <v>0</v>
      </c>
      <c r="G21" s="118">
        <f t="shared" si="2"/>
        <v>0</v>
      </c>
    </row>
    <row r="22" spans="1:7" x14ac:dyDescent="0.2">
      <c r="A22" s="107"/>
      <c r="B22" s="108" t="s">
        <v>165</v>
      </c>
      <c r="C22" s="109" t="s">
        <v>19</v>
      </c>
      <c r="D22" s="109">
        <v>18</v>
      </c>
      <c r="E22" s="128">
        <v>0</v>
      </c>
      <c r="F22" s="117">
        <f t="shared" si="3"/>
        <v>0</v>
      </c>
      <c r="G22" s="118">
        <f t="shared" si="2"/>
        <v>0</v>
      </c>
    </row>
    <row r="23" spans="1:7" x14ac:dyDescent="0.2">
      <c r="A23" s="112"/>
      <c r="B23" s="119" t="s">
        <v>166</v>
      </c>
      <c r="C23" s="112" t="s">
        <v>147</v>
      </c>
      <c r="D23" s="112"/>
      <c r="E23" s="112"/>
      <c r="F23" s="112">
        <f>SUM(F24)</f>
        <v>0</v>
      </c>
      <c r="G23" s="114">
        <f t="shared" si="2"/>
        <v>0</v>
      </c>
    </row>
    <row r="24" spans="1:7" x14ac:dyDescent="0.2">
      <c r="A24" s="115"/>
      <c r="B24" s="162" t="s">
        <v>167</v>
      </c>
      <c r="C24" s="162"/>
      <c r="D24" s="162"/>
      <c r="E24" s="162"/>
      <c r="F24" s="128">
        <v>0</v>
      </c>
      <c r="G24" s="120"/>
    </row>
    <row r="25" spans="1:7" x14ac:dyDescent="0.2">
      <c r="A25" s="121"/>
      <c r="B25" s="163"/>
      <c r="C25" s="163"/>
      <c r="D25" s="163"/>
      <c r="E25" s="163"/>
      <c r="F25" s="122"/>
      <c r="G25" s="123"/>
    </row>
    <row r="26" spans="1:7" x14ac:dyDescent="0.2">
      <c r="A26" s="124"/>
      <c r="C26" s="60"/>
      <c r="D26" s="60"/>
      <c r="E26" s="60"/>
      <c r="F26" s="60"/>
    </row>
    <row r="27" spans="1:7" x14ac:dyDescent="0.2">
      <c r="A27" s="125"/>
      <c r="B27" s="126" t="s">
        <v>84</v>
      </c>
      <c r="C27" s="125"/>
      <c r="D27" s="125"/>
      <c r="E27" s="125"/>
      <c r="F27" s="127">
        <f>SUM(F9)</f>
        <v>0</v>
      </c>
      <c r="G27" s="127">
        <f>SUM(G9)</f>
        <v>0</v>
      </c>
    </row>
  </sheetData>
  <sheetProtection algorithmName="SHA-512" hashValue="3Qore+2oVch042BZ2499Q0E9jHoqU90wEQNW8TuDajyvn96h76JQOS3h5cO/hUIUXvqYfsoqYp5ZdOmypQci8g==" saltValue="fZBjiZiXiGAmgm2yfOcMkQ==" spinCount="100000" sheet="1" objects="1" scenarios="1"/>
  <mergeCells count="4">
    <mergeCell ref="C4:G4"/>
    <mergeCell ref="C5:G5"/>
    <mergeCell ref="B24:E24"/>
    <mergeCell ref="B25:E25"/>
  </mergeCells>
  <pageMargins left="0.7" right="0.7" top="0.78740157499999996" bottom="0.78740157499999996" header="0.3" footer="0.3"/>
  <pageSetup paperSize="9" scale="83" fitToHeight="0"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013B6E-E861-E346-AAC2-9759860B821D}">
  <dimension ref="A1:H1004"/>
  <sheetViews>
    <sheetView zoomScale="116" zoomScaleNormal="85" workbookViewId="0">
      <selection activeCell="C50" sqref="C50"/>
    </sheetView>
  </sheetViews>
  <sheetFormatPr baseColWidth="10" defaultColWidth="15" defaultRowHeight="15" customHeight="1" x14ac:dyDescent="0.2"/>
  <cols>
    <col min="1" max="1" width="6.796875" customWidth="1"/>
    <col min="2" max="2" width="28.19921875" customWidth="1"/>
    <col min="3" max="3" width="108.59765625" customWidth="1"/>
    <col min="4" max="4" width="11.796875" customWidth="1"/>
    <col min="5" max="5" width="7" customWidth="1"/>
    <col min="6" max="6" width="14.19921875" customWidth="1"/>
    <col min="7" max="7" width="21" customWidth="1"/>
    <col min="8" max="8" width="45.3984375" customWidth="1"/>
    <col min="9" max="25" width="9.59765625" customWidth="1"/>
  </cols>
  <sheetData>
    <row r="1" spans="1:8" ht="43.5" customHeight="1" x14ac:dyDescent="0.2">
      <c r="B1" s="166" t="s">
        <v>70</v>
      </c>
      <c r="C1" s="167"/>
      <c r="D1" s="167"/>
      <c r="E1" s="167"/>
      <c r="F1" s="167"/>
      <c r="G1" s="167"/>
      <c r="H1" s="167"/>
    </row>
    <row r="2" spans="1:8" ht="12.75" customHeight="1" x14ac:dyDescent="0.2">
      <c r="A2" s="170" t="s">
        <v>69</v>
      </c>
      <c r="B2" s="170"/>
      <c r="C2" s="170"/>
      <c r="D2" s="170"/>
      <c r="E2" s="170"/>
      <c r="F2" s="170"/>
      <c r="G2" s="170"/>
      <c r="H2" s="170"/>
    </row>
    <row r="3" spans="1:8" ht="12.75" customHeight="1" x14ac:dyDescent="0.2">
      <c r="A3" s="170"/>
      <c r="B3" s="170"/>
      <c r="C3" s="170"/>
      <c r="D3" s="170"/>
      <c r="E3" s="170"/>
      <c r="F3" s="170"/>
      <c r="G3" s="170"/>
      <c r="H3" s="170"/>
    </row>
    <row r="4" spans="1:8" ht="20.25" customHeight="1" x14ac:dyDescent="0.2">
      <c r="A4" s="171" t="s">
        <v>68</v>
      </c>
      <c r="B4" s="171"/>
      <c r="C4" s="171"/>
      <c r="D4" s="171"/>
      <c r="E4" s="171"/>
      <c r="F4" s="171"/>
      <c r="G4" s="171"/>
      <c r="H4" s="171"/>
    </row>
    <row r="5" spans="1:8" ht="38.25" customHeight="1" x14ac:dyDescent="0.2">
      <c r="A5" s="81" t="s">
        <v>120</v>
      </c>
      <c r="B5" s="81" t="s">
        <v>67</v>
      </c>
      <c r="C5" s="82" t="s">
        <v>66</v>
      </c>
      <c r="D5" s="83" t="s">
        <v>65</v>
      </c>
      <c r="E5" s="81" t="s">
        <v>64</v>
      </c>
      <c r="F5" s="81" t="s">
        <v>63</v>
      </c>
      <c r="G5" s="81" t="s">
        <v>62</v>
      </c>
      <c r="H5" s="84" t="s">
        <v>61</v>
      </c>
    </row>
    <row r="6" spans="1:8" ht="72" customHeight="1" x14ac:dyDescent="0.2">
      <c r="A6" s="85">
        <v>1</v>
      </c>
      <c r="B6" s="85" t="s">
        <v>60</v>
      </c>
      <c r="C6" s="86" t="s">
        <v>59</v>
      </c>
      <c r="D6" s="87" t="s">
        <v>19</v>
      </c>
      <c r="E6" s="87">
        <v>1</v>
      </c>
      <c r="F6" s="73">
        <v>0</v>
      </c>
      <c r="G6" s="88">
        <f t="shared" ref="G6:G27" si="0">ABS(E6*F6)</f>
        <v>0</v>
      </c>
      <c r="H6" s="75"/>
    </row>
    <row r="7" spans="1:8" ht="63" customHeight="1" x14ac:dyDescent="0.2">
      <c r="A7" s="85">
        <v>2</v>
      </c>
      <c r="B7" s="87" t="s">
        <v>58</v>
      </c>
      <c r="C7" s="86" t="s">
        <v>57</v>
      </c>
      <c r="D7" s="87" t="s">
        <v>47</v>
      </c>
      <c r="E7" s="87">
        <v>1</v>
      </c>
      <c r="F7" s="73">
        <v>0</v>
      </c>
      <c r="G7" s="88">
        <f t="shared" si="0"/>
        <v>0</v>
      </c>
      <c r="H7" s="75"/>
    </row>
    <row r="8" spans="1:8" ht="31.5" customHeight="1" x14ac:dyDescent="0.2">
      <c r="A8" s="85">
        <v>3</v>
      </c>
      <c r="B8" s="85" t="s">
        <v>56</v>
      </c>
      <c r="C8" s="86" t="s">
        <v>55</v>
      </c>
      <c r="D8" s="87" t="s">
        <v>19</v>
      </c>
      <c r="E8" s="87">
        <v>2</v>
      </c>
      <c r="F8" s="73">
        <v>0</v>
      </c>
      <c r="G8" s="88">
        <f t="shared" si="0"/>
        <v>0</v>
      </c>
      <c r="H8" s="76"/>
    </row>
    <row r="9" spans="1:8" ht="53.25" customHeight="1" x14ac:dyDescent="0.2">
      <c r="A9" s="85">
        <v>4</v>
      </c>
      <c r="B9" s="85" t="s">
        <v>54</v>
      </c>
      <c r="C9" s="86" t="s">
        <v>53</v>
      </c>
      <c r="D9" s="87" t="s">
        <v>52</v>
      </c>
      <c r="E9" s="87">
        <v>10</v>
      </c>
      <c r="F9" s="73">
        <v>0</v>
      </c>
      <c r="G9" s="88">
        <f t="shared" si="0"/>
        <v>0</v>
      </c>
      <c r="H9" s="89"/>
    </row>
    <row r="10" spans="1:8" ht="44.25" customHeight="1" x14ac:dyDescent="0.2">
      <c r="A10" s="85">
        <v>5</v>
      </c>
      <c r="B10" s="90" t="s">
        <v>51</v>
      </c>
      <c r="C10" s="86" t="s">
        <v>50</v>
      </c>
      <c r="D10" s="87" t="s">
        <v>47</v>
      </c>
      <c r="E10" s="87">
        <v>1</v>
      </c>
      <c r="F10" s="73">
        <v>0</v>
      </c>
      <c r="G10" s="88">
        <f t="shared" si="0"/>
        <v>0</v>
      </c>
      <c r="H10" s="74"/>
    </row>
    <row r="11" spans="1:8" ht="210" customHeight="1" x14ac:dyDescent="0.2">
      <c r="A11" s="85">
        <v>6</v>
      </c>
      <c r="B11" s="90" t="s">
        <v>49</v>
      </c>
      <c r="C11" s="86" t="s">
        <v>48</v>
      </c>
      <c r="D11" s="87" t="s">
        <v>47</v>
      </c>
      <c r="E11" s="87">
        <v>1</v>
      </c>
      <c r="F11" s="73">
        <v>0</v>
      </c>
      <c r="G11" s="88">
        <f t="shared" si="0"/>
        <v>0</v>
      </c>
      <c r="H11" s="75"/>
    </row>
    <row r="12" spans="1:8" ht="50.25" customHeight="1" x14ac:dyDescent="0.2">
      <c r="A12" s="85">
        <v>7</v>
      </c>
      <c r="B12" s="91" t="s">
        <v>46</v>
      </c>
      <c r="C12" s="86" t="s">
        <v>45</v>
      </c>
      <c r="D12" s="87" t="s">
        <v>19</v>
      </c>
      <c r="E12" s="87">
        <v>1</v>
      </c>
      <c r="F12" s="73">
        <v>0</v>
      </c>
      <c r="G12" s="88">
        <f t="shared" si="0"/>
        <v>0</v>
      </c>
      <c r="H12" s="74"/>
    </row>
    <row r="13" spans="1:8" ht="50.25" customHeight="1" x14ac:dyDescent="0.2">
      <c r="A13" s="85">
        <v>8</v>
      </c>
      <c r="B13" s="85" t="s">
        <v>44</v>
      </c>
      <c r="C13" s="86" t="s">
        <v>43</v>
      </c>
      <c r="D13" s="85" t="s">
        <v>19</v>
      </c>
      <c r="E13" s="85">
        <v>1</v>
      </c>
      <c r="F13" s="73">
        <v>0</v>
      </c>
      <c r="G13" s="88">
        <f t="shared" si="0"/>
        <v>0</v>
      </c>
      <c r="H13" s="75"/>
    </row>
    <row r="14" spans="1:8" ht="50.25" customHeight="1" x14ac:dyDescent="0.2">
      <c r="A14" s="85">
        <v>9</v>
      </c>
      <c r="B14" s="85" t="s">
        <v>42</v>
      </c>
      <c r="C14" s="86" t="s">
        <v>41</v>
      </c>
      <c r="D14" s="87" t="s">
        <v>19</v>
      </c>
      <c r="E14" s="87">
        <v>15</v>
      </c>
      <c r="F14" s="73">
        <v>0</v>
      </c>
      <c r="G14" s="88">
        <f t="shared" si="0"/>
        <v>0</v>
      </c>
      <c r="H14" s="74"/>
    </row>
    <row r="15" spans="1:8" ht="50.25" customHeight="1" x14ac:dyDescent="0.2">
      <c r="A15" s="85">
        <v>10</v>
      </c>
      <c r="B15" s="85" t="s">
        <v>40</v>
      </c>
      <c r="C15" s="86" t="s">
        <v>39</v>
      </c>
      <c r="D15" s="85" t="s">
        <v>19</v>
      </c>
      <c r="E15" s="85">
        <v>1</v>
      </c>
      <c r="F15" s="73">
        <v>0</v>
      </c>
      <c r="G15" s="88">
        <f t="shared" si="0"/>
        <v>0</v>
      </c>
      <c r="H15" s="75"/>
    </row>
    <row r="16" spans="1:8" ht="48" customHeight="1" x14ac:dyDescent="0.2">
      <c r="A16" s="85">
        <v>11</v>
      </c>
      <c r="B16" s="85" t="s">
        <v>38</v>
      </c>
      <c r="C16" s="86" t="s">
        <v>37</v>
      </c>
      <c r="D16" s="85" t="s">
        <v>19</v>
      </c>
      <c r="E16" s="85">
        <v>2</v>
      </c>
      <c r="F16" s="73">
        <v>0</v>
      </c>
      <c r="G16" s="88">
        <f t="shared" si="0"/>
        <v>0</v>
      </c>
      <c r="H16" s="75"/>
    </row>
    <row r="17" spans="1:8" ht="48" customHeight="1" x14ac:dyDescent="0.2">
      <c r="A17" s="85">
        <v>12</v>
      </c>
      <c r="B17" s="85" t="s">
        <v>36</v>
      </c>
      <c r="C17" s="86" t="s">
        <v>35</v>
      </c>
      <c r="D17" s="87" t="s">
        <v>19</v>
      </c>
      <c r="E17" s="87">
        <v>7</v>
      </c>
      <c r="F17" s="73">
        <v>0</v>
      </c>
      <c r="G17" s="88">
        <f t="shared" si="0"/>
        <v>0</v>
      </c>
      <c r="H17" s="75"/>
    </row>
    <row r="18" spans="1:8" ht="52" x14ac:dyDescent="0.2">
      <c r="A18" s="85">
        <v>13</v>
      </c>
      <c r="B18" s="85" t="s">
        <v>34</v>
      </c>
      <c r="C18" s="86" t="s">
        <v>33</v>
      </c>
      <c r="D18" s="87" t="s">
        <v>19</v>
      </c>
      <c r="E18" s="87">
        <v>2</v>
      </c>
      <c r="F18" s="73">
        <v>0</v>
      </c>
      <c r="G18" s="88">
        <f t="shared" si="0"/>
        <v>0</v>
      </c>
      <c r="H18" s="75"/>
    </row>
    <row r="19" spans="1:8" ht="14" x14ac:dyDescent="0.2">
      <c r="A19" s="85">
        <v>14</v>
      </c>
      <c r="B19" s="85" t="s">
        <v>32</v>
      </c>
      <c r="C19" s="86" t="s">
        <v>31</v>
      </c>
      <c r="D19" s="87" t="s">
        <v>19</v>
      </c>
      <c r="E19" s="87">
        <v>12</v>
      </c>
      <c r="F19" s="73">
        <v>0</v>
      </c>
      <c r="G19" s="88">
        <f t="shared" ref="G19:G26" si="1">ABS(E19*F19)</f>
        <v>0</v>
      </c>
      <c r="H19" s="75"/>
    </row>
    <row r="20" spans="1:8" ht="52" x14ac:dyDescent="0.2">
      <c r="A20" s="85">
        <v>15</v>
      </c>
      <c r="B20" s="87" t="s">
        <v>30</v>
      </c>
      <c r="C20" s="86" t="s">
        <v>29</v>
      </c>
      <c r="D20" s="87" t="s">
        <v>19</v>
      </c>
      <c r="E20" s="87">
        <v>43</v>
      </c>
      <c r="F20" s="73">
        <v>0</v>
      </c>
      <c r="G20" s="88">
        <f t="shared" si="1"/>
        <v>0</v>
      </c>
      <c r="H20" s="75"/>
    </row>
    <row r="21" spans="1:8" ht="39" x14ac:dyDescent="0.2">
      <c r="A21" s="85">
        <v>16</v>
      </c>
      <c r="B21" s="91" t="s">
        <v>28</v>
      </c>
      <c r="C21" s="86" t="s">
        <v>133</v>
      </c>
      <c r="D21" s="87" t="s">
        <v>19</v>
      </c>
      <c r="E21" s="87">
        <v>1</v>
      </c>
      <c r="F21" s="73">
        <v>0</v>
      </c>
      <c r="G21" s="88">
        <f t="shared" si="1"/>
        <v>0</v>
      </c>
      <c r="H21" s="75"/>
    </row>
    <row r="22" spans="1:8" ht="14" x14ac:dyDescent="0.2">
      <c r="A22" s="85">
        <v>17</v>
      </c>
      <c r="B22" s="85" t="s">
        <v>32</v>
      </c>
      <c r="C22" s="86" t="s">
        <v>134</v>
      </c>
      <c r="D22" s="87" t="s">
        <v>19</v>
      </c>
      <c r="E22" s="87">
        <v>1</v>
      </c>
      <c r="F22" s="73">
        <v>0</v>
      </c>
      <c r="G22" s="88">
        <f t="shared" si="1"/>
        <v>0</v>
      </c>
      <c r="H22" s="75"/>
    </row>
    <row r="23" spans="1:8" ht="14" x14ac:dyDescent="0.2">
      <c r="A23" s="85">
        <v>18</v>
      </c>
      <c r="B23" s="92" t="s">
        <v>27</v>
      </c>
      <c r="C23" s="86" t="s">
        <v>26</v>
      </c>
      <c r="D23" s="87" t="s">
        <v>19</v>
      </c>
      <c r="E23" s="87">
        <v>4</v>
      </c>
      <c r="F23" s="73">
        <v>0</v>
      </c>
      <c r="G23" s="88">
        <f t="shared" si="1"/>
        <v>0</v>
      </c>
      <c r="H23" s="75"/>
    </row>
    <row r="24" spans="1:8" ht="39" x14ac:dyDescent="0.2">
      <c r="A24" s="85">
        <v>19</v>
      </c>
      <c r="B24" s="93" t="s">
        <v>25</v>
      </c>
      <c r="C24" s="86" t="s">
        <v>24</v>
      </c>
      <c r="D24" s="87" t="s">
        <v>19</v>
      </c>
      <c r="E24" s="87">
        <v>1</v>
      </c>
      <c r="F24" s="73">
        <v>0</v>
      </c>
      <c r="G24" s="88">
        <f t="shared" si="1"/>
        <v>0</v>
      </c>
      <c r="H24" s="75"/>
    </row>
    <row r="25" spans="1:8" ht="26" x14ac:dyDescent="0.2">
      <c r="A25" s="85">
        <v>20</v>
      </c>
      <c r="B25" s="91" t="s">
        <v>135</v>
      </c>
      <c r="C25" s="86" t="s">
        <v>136</v>
      </c>
      <c r="D25" s="87" t="s">
        <v>19</v>
      </c>
      <c r="E25" s="87">
        <v>1</v>
      </c>
      <c r="F25" s="73">
        <v>0</v>
      </c>
      <c r="G25" s="88">
        <f t="shared" si="1"/>
        <v>0</v>
      </c>
      <c r="H25" s="75"/>
    </row>
    <row r="26" spans="1:8" ht="26" x14ac:dyDescent="0.2">
      <c r="A26" s="85">
        <v>21</v>
      </c>
      <c r="B26" s="91" t="s">
        <v>23</v>
      </c>
      <c r="C26" s="86" t="s">
        <v>22</v>
      </c>
      <c r="D26" s="87" t="s">
        <v>19</v>
      </c>
      <c r="E26" s="87">
        <v>6</v>
      </c>
      <c r="F26" s="73">
        <v>0</v>
      </c>
      <c r="G26" s="88">
        <f t="shared" si="1"/>
        <v>0</v>
      </c>
      <c r="H26" s="75"/>
    </row>
    <row r="27" spans="1:8" ht="39" x14ac:dyDescent="0.2">
      <c r="A27" s="85">
        <v>22</v>
      </c>
      <c r="B27" s="91" t="s">
        <v>21</v>
      </c>
      <c r="C27" s="86" t="s">
        <v>20</v>
      </c>
      <c r="D27" s="87" t="s">
        <v>19</v>
      </c>
      <c r="E27" s="87">
        <v>1</v>
      </c>
      <c r="F27" s="73">
        <v>0</v>
      </c>
      <c r="G27" s="88">
        <f t="shared" si="0"/>
        <v>0</v>
      </c>
      <c r="H27" s="76"/>
    </row>
    <row r="28" spans="1:8" ht="15.75" customHeight="1" x14ac:dyDescent="0.2">
      <c r="A28" s="172" t="s">
        <v>18</v>
      </c>
      <c r="B28" s="173"/>
      <c r="C28" s="173"/>
      <c r="D28" s="173"/>
      <c r="E28" s="173"/>
      <c r="F28" s="174"/>
      <c r="G28" s="136">
        <f>SUM(G6:G27)</f>
        <v>0</v>
      </c>
      <c r="H28" s="94"/>
    </row>
    <row r="29" spans="1:8" ht="12.75" customHeight="1" x14ac:dyDescent="0.2">
      <c r="B29" s="95"/>
      <c r="C29" s="168" t="s">
        <v>17</v>
      </c>
      <c r="D29" s="96"/>
      <c r="E29" s="96"/>
      <c r="F29" s="96"/>
      <c r="G29" s="96"/>
      <c r="H29" s="95"/>
    </row>
    <row r="30" spans="1:8" ht="12.75" customHeight="1" x14ac:dyDescent="0.2">
      <c r="B30" s="95"/>
      <c r="C30" s="169"/>
      <c r="D30" s="96"/>
      <c r="E30" s="96"/>
      <c r="F30" s="96"/>
      <c r="G30" s="96"/>
      <c r="H30" s="95"/>
    </row>
    <row r="31" spans="1:8" ht="24" customHeight="1" x14ac:dyDescent="0.2">
      <c r="F31" s="97"/>
    </row>
    <row r="32" spans="1:8" ht="12.75" customHeight="1" x14ac:dyDescent="0.2">
      <c r="B32" s="189" t="s">
        <v>175</v>
      </c>
      <c r="C32" s="189"/>
      <c r="D32" s="189"/>
      <c r="E32" s="189"/>
      <c r="F32" s="189"/>
      <c r="G32" s="189"/>
      <c r="H32" s="189"/>
    </row>
    <row r="33" spans="2:8" ht="12.75" customHeight="1" x14ac:dyDescent="0.2">
      <c r="B33" s="189"/>
      <c r="C33" s="189"/>
      <c r="D33" s="189"/>
      <c r="E33" s="189"/>
      <c r="F33" s="189"/>
      <c r="G33" s="189"/>
      <c r="H33" s="189"/>
    </row>
    <row r="34" spans="2:8" ht="12.75" customHeight="1" x14ac:dyDescent="0.2">
      <c r="B34" s="189"/>
      <c r="C34" s="189"/>
      <c r="D34" s="189"/>
      <c r="E34" s="189"/>
      <c r="F34" s="189"/>
      <c r="G34" s="189"/>
      <c r="H34" s="189"/>
    </row>
    <row r="35" spans="2:8" ht="17" customHeight="1" x14ac:dyDescent="0.2">
      <c r="B35" s="189"/>
      <c r="C35" s="189"/>
      <c r="D35" s="189"/>
      <c r="E35" s="189"/>
      <c r="F35" s="189"/>
      <c r="G35" s="189"/>
      <c r="H35" s="189"/>
    </row>
    <row r="36" spans="2:8" ht="16" customHeight="1" x14ac:dyDescent="0.2">
      <c r="B36" s="189" t="s">
        <v>176</v>
      </c>
      <c r="C36" s="189"/>
      <c r="D36" s="189"/>
      <c r="E36" s="189"/>
      <c r="F36" s="189"/>
      <c r="G36" s="189"/>
      <c r="H36" s="189"/>
    </row>
    <row r="37" spans="2:8" ht="17" customHeight="1" x14ac:dyDescent="0.2">
      <c r="B37" s="189"/>
      <c r="C37" s="189"/>
      <c r="D37" s="189"/>
      <c r="E37" s="189"/>
      <c r="F37" s="189"/>
      <c r="G37" s="189"/>
      <c r="H37" s="189"/>
    </row>
    <row r="38" spans="2:8" ht="12.75" customHeight="1" x14ac:dyDescent="0.2"/>
    <row r="39" spans="2:8" ht="18" customHeight="1" x14ac:dyDescent="0.2">
      <c r="B39" s="189" t="s">
        <v>177</v>
      </c>
      <c r="C39" s="189"/>
      <c r="D39" s="189"/>
      <c r="E39" s="189"/>
      <c r="F39" s="189"/>
      <c r="G39" s="189"/>
      <c r="H39" s="189"/>
    </row>
    <row r="40" spans="2:8" ht="14" x14ac:dyDescent="0.2">
      <c r="B40" s="190" t="s">
        <v>178</v>
      </c>
      <c r="C40" s="190"/>
      <c r="D40" s="190"/>
      <c r="E40" s="190"/>
      <c r="F40" s="190"/>
      <c r="G40" s="190"/>
      <c r="H40" s="190"/>
    </row>
    <row r="41" spans="2:8" ht="12.75" customHeight="1" x14ac:dyDescent="0.2"/>
    <row r="42" spans="2:8" ht="12.75" customHeight="1" x14ac:dyDescent="0.2">
      <c r="B42" s="191" t="s">
        <v>179</v>
      </c>
      <c r="C42" s="191"/>
      <c r="D42" s="191"/>
      <c r="E42" s="191"/>
      <c r="F42" s="191"/>
      <c r="G42" s="191"/>
      <c r="H42" s="191"/>
    </row>
    <row r="43" spans="2:8" ht="12.75" customHeight="1" x14ac:dyDescent="0.2">
      <c r="B43" s="191"/>
      <c r="C43" s="191"/>
      <c r="D43" s="191"/>
      <c r="E43" s="191"/>
      <c r="F43" s="191"/>
      <c r="G43" s="191"/>
      <c r="H43" s="191"/>
    </row>
    <row r="44" spans="2:8" ht="48" customHeight="1" x14ac:dyDescent="0.2">
      <c r="B44" s="191"/>
      <c r="C44" s="191"/>
      <c r="D44" s="191"/>
      <c r="E44" s="191"/>
      <c r="F44" s="191"/>
      <c r="G44" s="191"/>
      <c r="H44" s="191"/>
    </row>
    <row r="45" spans="2:8" ht="12.75" customHeight="1" x14ac:dyDescent="0.2"/>
    <row r="46" spans="2:8" ht="12.75" customHeight="1" x14ac:dyDescent="0.2"/>
    <row r="47" spans="2:8" ht="12.75" customHeight="1" x14ac:dyDescent="0.2"/>
    <row r="48" spans="2:8" ht="12.75" customHeight="1" x14ac:dyDescent="0.2"/>
    <row r="49" customFormat="1" ht="12.75" customHeight="1" x14ac:dyDescent="0.2"/>
    <row r="50" customFormat="1" ht="12.75" customHeight="1" x14ac:dyDescent="0.2"/>
    <row r="51" customFormat="1" ht="12.75" customHeight="1" x14ac:dyDescent="0.2"/>
    <row r="52" customFormat="1" ht="12.75" customHeight="1" x14ac:dyDescent="0.2"/>
    <row r="53" customFormat="1" ht="12.75" customHeight="1" x14ac:dyDescent="0.2"/>
    <row r="54" customFormat="1" ht="12.75" customHeight="1" x14ac:dyDescent="0.2"/>
    <row r="55" customFormat="1" ht="12.75" customHeight="1" x14ac:dyDescent="0.2"/>
    <row r="56" customFormat="1" ht="12.75" customHeight="1" x14ac:dyDescent="0.2"/>
    <row r="57" customFormat="1" ht="12.75" customHeight="1" x14ac:dyDescent="0.2"/>
    <row r="58" customFormat="1" ht="12.75" customHeight="1" x14ac:dyDescent="0.2"/>
    <row r="59" customFormat="1" ht="12.75" customHeight="1" x14ac:dyDescent="0.2"/>
    <row r="60" customFormat="1" ht="12.75" customHeight="1" x14ac:dyDescent="0.2"/>
    <row r="61" customFormat="1" ht="12.75" customHeight="1" x14ac:dyDescent="0.2"/>
    <row r="62" customFormat="1" ht="12.75" customHeight="1" x14ac:dyDescent="0.2"/>
    <row r="63" customFormat="1" ht="12.75" customHeight="1" x14ac:dyDescent="0.2"/>
    <row r="64" customFormat="1" ht="12.75" customHeight="1" x14ac:dyDescent="0.2"/>
    <row r="65" customFormat="1" ht="12.75" customHeight="1" x14ac:dyDescent="0.2"/>
    <row r="66" customFormat="1" ht="12.75" customHeight="1" x14ac:dyDescent="0.2"/>
    <row r="67" customFormat="1" ht="12.75" customHeight="1" x14ac:dyDescent="0.2"/>
    <row r="68" customFormat="1" ht="12.75" customHeight="1" x14ac:dyDescent="0.2"/>
    <row r="69" customFormat="1" ht="12.75" customHeight="1" x14ac:dyDescent="0.2"/>
    <row r="70" customFormat="1" ht="12.75" customHeight="1" x14ac:dyDescent="0.2"/>
    <row r="71" customFormat="1" ht="12.75" customHeight="1" x14ac:dyDescent="0.2"/>
    <row r="72" customFormat="1" ht="12.75" customHeight="1" x14ac:dyDescent="0.2"/>
    <row r="73" customFormat="1" ht="12.75" customHeight="1" x14ac:dyDescent="0.2"/>
    <row r="74" customFormat="1" ht="12.75" customHeight="1" x14ac:dyDescent="0.2"/>
    <row r="75" customFormat="1" ht="12.75" customHeight="1" x14ac:dyDescent="0.2"/>
    <row r="76" customFormat="1" ht="12.75" customHeight="1" x14ac:dyDescent="0.2"/>
    <row r="77" customFormat="1" ht="12.75" customHeight="1" x14ac:dyDescent="0.2"/>
    <row r="78" customFormat="1" ht="12.75" customHeight="1" x14ac:dyDescent="0.2"/>
    <row r="79" customFormat="1" ht="12.75" customHeight="1" x14ac:dyDescent="0.2"/>
    <row r="80" customFormat="1" ht="12.75" customHeight="1" x14ac:dyDescent="0.2"/>
    <row r="81" customFormat="1" ht="12.75" customHeight="1" x14ac:dyDescent="0.2"/>
    <row r="82" customFormat="1" ht="12.75" customHeight="1" x14ac:dyDescent="0.2"/>
    <row r="83" customFormat="1" ht="12.75" customHeight="1" x14ac:dyDescent="0.2"/>
    <row r="84" customFormat="1" ht="12.75" customHeight="1" x14ac:dyDescent="0.2"/>
    <row r="85" customFormat="1" ht="12.75" customHeight="1" x14ac:dyDescent="0.2"/>
    <row r="86" customFormat="1" ht="12.75" customHeight="1" x14ac:dyDescent="0.2"/>
    <row r="87" customFormat="1" ht="12.75" customHeight="1" x14ac:dyDescent="0.2"/>
    <row r="88" customFormat="1" ht="12.75" customHeight="1" x14ac:dyDescent="0.2"/>
    <row r="89" customFormat="1" ht="12.75" customHeight="1" x14ac:dyDescent="0.2"/>
    <row r="90" customFormat="1" ht="12.75" customHeight="1" x14ac:dyDescent="0.2"/>
    <row r="91" customFormat="1" ht="12.75" customHeight="1" x14ac:dyDescent="0.2"/>
    <row r="92" customFormat="1" ht="12.75" customHeight="1" x14ac:dyDescent="0.2"/>
    <row r="93" customFormat="1" ht="12.75" customHeight="1" x14ac:dyDescent="0.2"/>
    <row r="94" customFormat="1" ht="12.75" customHeight="1" x14ac:dyDescent="0.2"/>
    <row r="95" customFormat="1" ht="12.75" customHeight="1" x14ac:dyDescent="0.2"/>
    <row r="96" customFormat="1" ht="12.75" customHeight="1" x14ac:dyDescent="0.2"/>
    <row r="97" customFormat="1" ht="12.75" customHeight="1" x14ac:dyDescent="0.2"/>
    <row r="98" customFormat="1" ht="12.75" customHeight="1" x14ac:dyDescent="0.2"/>
    <row r="99" customFormat="1" ht="12.75" customHeight="1" x14ac:dyDescent="0.2"/>
    <row r="100" customFormat="1" ht="12.75" customHeight="1" x14ac:dyDescent="0.2"/>
    <row r="101" customFormat="1" ht="12.75" customHeight="1" x14ac:dyDescent="0.2"/>
    <row r="102" customFormat="1" ht="12.75" customHeight="1" x14ac:dyDescent="0.2"/>
    <row r="103" customFormat="1" ht="12.75" customHeight="1" x14ac:dyDescent="0.2"/>
    <row r="104" customFormat="1" ht="12.75" customHeight="1" x14ac:dyDescent="0.2"/>
    <row r="105" customFormat="1" ht="12.75" customHeight="1" x14ac:dyDescent="0.2"/>
    <row r="106" customFormat="1" ht="12.75" customHeight="1" x14ac:dyDescent="0.2"/>
    <row r="107" customFormat="1" ht="12.75" customHeight="1" x14ac:dyDescent="0.2"/>
    <row r="108" customFormat="1" ht="12.75" customHeight="1" x14ac:dyDescent="0.2"/>
    <row r="109" customFormat="1" ht="12.75" customHeight="1" x14ac:dyDescent="0.2"/>
    <row r="110" customFormat="1" ht="12.75" customHeight="1" x14ac:dyDescent="0.2"/>
    <row r="111" customFormat="1" ht="12.75" customHeight="1" x14ac:dyDescent="0.2"/>
    <row r="112" customFormat="1" ht="12.75" customHeight="1" x14ac:dyDescent="0.2"/>
    <row r="113" customFormat="1" ht="12.75" customHeight="1" x14ac:dyDescent="0.2"/>
    <row r="114" customFormat="1" ht="12.75" customHeight="1" x14ac:dyDescent="0.2"/>
    <row r="115" customFormat="1" ht="12.75" customHeight="1" x14ac:dyDescent="0.2"/>
    <row r="116" customFormat="1" ht="12.75" customHeight="1" x14ac:dyDescent="0.2"/>
    <row r="117" customFormat="1" ht="12.75" customHeight="1" x14ac:dyDescent="0.2"/>
    <row r="118" customFormat="1" ht="12.75" customHeight="1" x14ac:dyDescent="0.2"/>
    <row r="119" customFormat="1" ht="12.75" customHeight="1" x14ac:dyDescent="0.2"/>
    <row r="120" customFormat="1" ht="12.75" customHeight="1" x14ac:dyDescent="0.2"/>
    <row r="121" customFormat="1" ht="12.75" customHeight="1" x14ac:dyDescent="0.2"/>
    <row r="122" customFormat="1" ht="12.75" customHeight="1" x14ac:dyDescent="0.2"/>
    <row r="123" customFormat="1" ht="12.75" customHeight="1" x14ac:dyDescent="0.2"/>
    <row r="124" customFormat="1" ht="12.75" customHeight="1" x14ac:dyDescent="0.2"/>
    <row r="125" customFormat="1" ht="12.75" customHeight="1" x14ac:dyDescent="0.2"/>
    <row r="126" customFormat="1" ht="12.75" customHeight="1" x14ac:dyDescent="0.2"/>
    <row r="127" customFormat="1" ht="12.75" customHeight="1" x14ac:dyDescent="0.2"/>
    <row r="128" customFormat="1" ht="12.75" customHeight="1" x14ac:dyDescent="0.2"/>
    <row r="129" customFormat="1" ht="12.75" customHeight="1" x14ac:dyDescent="0.2"/>
    <row r="130" customFormat="1" ht="12.75" customHeight="1" x14ac:dyDescent="0.2"/>
    <row r="131" customFormat="1" ht="12.75" customHeight="1" x14ac:dyDescent="0.2"/>
    <row r="132" customFormat="1" ht="12.75" customHeight="1" x14ac:dyDescent="0.2"/>
    <row r="133" customFormat="1" ht="12.75" customHeight="1" x14ac:dyDescent="0.2"/>
    <row r="134" customFormat="1" ht="12.75" customHeight="1" x14ac:dyDescent="0.2"/>
    <row r="135" customFormat="1" ht="12.75" customHeight="1" x14ac:dyDescent="0.2"/>
    <row r="136" customFormat="1" ht="12.75" customHeight="1" x14ac:dyDescent="0.2"/>
    <row r="137" customFormat="1" ht="12.75" customHeight="1" x14ac:dyDescent="0.2"/>
    <row r="138" customFormat="1" ht="12.75" customHeight="1" x14ac:dyDescent="0.2"/>
    <row r="139" customFormat="1" ht="12.75" customHeight="1" x14ac:dyDescent="0.2"/>
    <row r="140" customFormat="1" ht="12.75" customHeight="1" x14ac:dyDescent="0.2"/>
    <row r="141" customFormat="1" ht="12.75" customHeight="1" x14ac:dyDescent="0.2"/>
    <row r="142" customFormat="1" ht="12.75" customHeight="1" x14ac:dyDescent="0.2"/>
    <row r="143" customFormat="1" ht="12.75" customHeight="1" x14ac:dyDescent="0.2"/>
    <row r="144" customFormat="1" ht="12.75" customHeight="1" x14ac:dyDescent="0.2"/>
    <row r="145" customFormat="1" ht="12.75" customHeight="1" x14ac:dyDescent="0.2"/>
    <row r="146" customFormat="1" ht="12.75" customHeight="1" x14ac:dyDescent="0.2"/>
    <row r="147" customFormat="1" ht="12.75" customHeight="1" x14ac:dyDescent="0.2"/>
    <row r="148" customFormat="1" ht="12.75" customHeight="1" x14ac:dyDescent="0.2"/>
    <row r="149" customFormat="1" ht="12.75" customHeight="1" x14ac:dyDescent="0.2"/>
    <row r="150" customFormat="1" ht="12.75" customHeight="1" x14ac:dyDescent="0.2"/>
    <row r="151" customFormat="1" ht="12.75" customHeight="1" x14ac:dyDescent="0.2"/>
    <row r="152" customFormat="1" ht="12.75" customHeight="1" x14ac:dyDescent="0.2"/>
    <row r="153" customFormat="1" ht="12.75" customHeight="1" x14ac:dyDescent="0.2"/>
    <row r="154" customFormat="1" ht="12.75" customHeight="1" x14ac:dyDescent="0.2"/>
    <row r="155" customFormat="1" ht="12.75" customHeight="1" x14ac:dyDescent="0.2"/>
    <row r="156" customFormat="1" ht="12.75" customHeight="1" x14ac:dyDescent="0.2"/>
    <row r="157" customFormat="1" ht="12.75" customHeight="1" x14ac:dyDescent="0.2"/>
    <row r="158" customFormat="1" ht="12.75" customHeight="1" x14ac:dyDescent="0.2"/>
    <row r="159" customFormat="1" ht="12.75" customHeight="1" x14ac:dyDescent="0.2"/>
    <row r="160" customFormat="1" ht="12.75" customHeight="1" x14ac:dyDescent="0.2"/>
    <row r="161" customFormat="1" ht="12.75" customHeight="1" x14ac:dyDescent="0.2"/>
    <row r="162" customFormat="1" ht="12.75" customHeight="1" x14ac:dyDescent="0.2"/>
    <row r="163" customFormat="1" ht="12.75" customHeight="1" x14ac:dyDescent="0.2"/>
    <row r="164" customFormat="1" ht="12.75" customHeight="1" x14ac:dyDescent="0.2"/>
    <row r="165" customFormat="1" ht="12.75" customHeight="1" x14ac:dyDescent="0.2"/>
    <row r="166" customFormat="1" ht="12.75" customHeight="1" x14ac:dyDescent="0.2"/>
    <row r="167" customFormat="1" ht="12.75" customHeight="1" x14ac:dyDescent="0.2"/>
    <row r="168" customFormat="1" ht="12.75" customHeight="1" x14ac:dyDescent="0.2"/>
    <row r="169" customFormat="1" ht="12.75" customHeight="1" x14ac:dyDescent="0.2"/>
    <row r="170" customFormat="1" ht="12.75" customHeight="1" x14ac:dyDescent="0.2"/>
    <row r="171" customFormat="1" ht="12.75" customHeight="1" x14ac:dyDescent="0.2"/>
    <row r="172" customFormat="1" ht="12.75" customHeight="1" x14ac:dyDescent="0.2"/>
    <row r="173" customFormat="1" ht="12.75" customHeight="1" x14ac:dyDescent="0.2"/>
    <row r="174" customFormat="1" ht="12.75" customHeight="1" x14ac:dyDescent="0.2"/>
    <row r="175" customFormat="1" ht="12.75" customHeight="1" x14ac:dyDescent="0.2"/>
    <row r="176" customFormat="1" ht="12.75" customHeight="1" x14ac:dyDescent="0.2"/>
    <row r="177" customFormat="1" ht="12.75" customHeight="1" x14ac:dyDescent="0.2"/>
    <row r="178" customFormat="1" ht="12.75" customHeight="1" x14ac:dyDescent="0.2"/>
    <row r="179" customFormat="1" ht="12.75" customHeight="1" x14ac:dyDescent="0.2"/>
    <row r="180" customFormat="1" ht="12.75" customHeight="1" x14ac:dyDescent="0.2"/>
    <row r="181" customFormat="1" ht="12.75" customHeight="1" x14ac:dyDescent="0.2"/>
    <row r="182" customFormat="1" ht="12.75" customHeight="1" x14ac:dyDescent="0.2"/>
    <row r="183" customFormat="1" ht="12.75" customHeight="1" x14ac:dyDescent="0.2"/>
    <row r="184" customFormat="1" ht="12.75" customHeight="1" x14ac:dyDescent="0.2"/>
    <row r="185" customFormat="1" ht="12.75" customHeight="1" x14ac:dyDescent="0.2"/>
    <row r="186" customFormat="1" ht="12.75" customHeight="1" x14ac:dyDescent="0.2"/>
    <row r="187" customFormat="1" ht="12.75" customHeight="1" x14ac:dyDescent="0.2"/>
    <row r="188" customFormat="1" ht="12.75" customHeight="1" x14ac:dyDescent="0.2"/>
    <row r="189" customFormat="1" ht="12.75" customHeight="1" x14ac:dyDescent="0.2"/>
    <row r="190" customFormat="1" ht="12.75" customHeight="1" x14ac:dyDescent="0.2"/>
    <row r="191" customFormat="1" ht="12.75" customHeight="1" x14ac:dyDescent="0.2"/>
    <row r="192" customFormat="1" ht="12.75" customHeight="1" x14ac:dyDescent="0.2"/>
    <row r="193" customFormat="1" ht="12.75" customHeight="1" x14ac:dyDescent="0.2"/>
    <row r="194" customFormat="1" ht="12.75" customHeight="1" x14ac:dyDescent="0.2"/>
    <row r="195" customFormat="1" ht="12.75" customHeight="1" x14ac:dyDescent="0.2"/>
    <row r="196" customFormat="1" ht="12.75" customHeight="1" x14ac:dyDescent="0.2"/>
    <row r="197" customFormat="1" ht="12.75" customHeight="1" x14ac:dyDescent="0.2"/>
    <row r="198" customFormat="1" ht="12.75" customHeight="1" x14ac:dyDescent="0.2"/>
    <row r="199" customFormat="1" ht="12.75" customHeight="1" x14ac:dyDescent="0.2"/>
    <row r="200" customFormat="1" ht="12.75" customHeight="1" x14ac:dyDescent="0.2"/>
    <row r="201" customFormat="1" ht="12.75" customHeight="1" x14ac:dyDescent="0.2"/>
    <row r="202" customFormat="1" ht="12.75" customHeight="1" x14ac:dyDescent="0.2"/>
    <row r="203" customFormat="1" ht="12.75" customHeight="1" x14ac:dyDescent="0.2"/>
    <row r="204" customFormat="1" ht="12.75" customHeight="1" x14ac:dyDescent="0.2"/>
    <row r="205" customFormat="1" ht="12.75" customHeight="1" x14ac:dyDescent="0.2"/>
    <row r="206" customFormat="1" ht="12.75" customHeight="1" x14ac:dyDescent="0.2"/>
    <row r="207" customFormat="1" ht="12.75" customHeight="1" x14ac:dyDescent="0.2"/>
    <row r="208" customFormat="1" ht="12.75" customHeight="1" x14ac:dyDescent="0.2"/>
    <row r="209" customFormat="1" ht="12.75" customHeight="1" x14ac:dyDescent="0.2"/>
    <row r="210" customFormat="1" ht="12.75" customHeight="1" x14ac:dyDescent="0.2"/>
    <row r="211" customFormat="1" ht="12.75" customHeight="1" x14ac:dyDescent="0.2"/>
    <row r="212" customFormat="1" ht="12.75" customHeight="1" x14ac:dyDescent="0.2"/>
    <row r="213" customFormat="1" ht="12.75" customHeight="1" x14ac:dyDescent="0.2"/>
    <row r="214" customFormat="1" ht="12.75" customHeight="1" x14ac:dyDescent="0.2"/>
    <row r="215" customFormat="1" ht="12.75" customHeight="1" x14ac:dyDescent="0.2"/>
    <row r="216" customFormat="1" ht="12.75" customHeight="1" x14ac:dyDescent="0.2"/>
    <row r="217" customFormat="1" ht="12.75" customHeight="1" x14ac:dyDescent="0.2"/>
    <row r="218" customFormat="1" ht="12.75" customHeight="1" x14ac:dyDescent="0.2"/>
    <row r="219" customFormat="1" ht="12.75" customHeight="1" x14ac:dyDescent="0.2"/>
    <row r="220" customFormat="1" ht="12.75" customHeight="1" x14ac:dyDescent="0.2"/>
    <row r="221" customFormat="1" ht="12.75" customHeight="1" x14ac:dyDescent="0.2"/>
    <row r="222" customFormat="1" ht="12.75" customHeight="1" x14ac:dyDescent="0.2"/>
    <row r="223" customFormat="1" ht="12.75" customHeight="1" x14ac:dyDescent="0.2"/>
    <row r="224" customFormat="1" ht="12.75" customHeight="1" x14ac:dyDescent="0.2"/>
    <row r="225" customFormat="1" ht="12.75" customHeight="1" x14ac:dyDescent="0.2"/>
    <row r="226" customFormat="1" ht="12.75" customHeight="1" x14ac:dyDescent="0.2"/>
    <row r="227" customFormat="1" ht="12.75" customHeight="1" x14ac:dyDescent="0.2"/>
    <row r="228" customFormat="1" ht="12.75" customHeight="1" x14ac:dyDescent="0.2"/>
    <row r="229" customFormat="1" ht="12.75" customHeight="1" x14ac:dyDescent="0.2"/>
    <row r="230" customFormat="1" ht="12.75" customHeight="1" x14ac:dyDescent="0.2"/>
    <row r="231" customFormat="1" ht="12.75" customHeight="1" x14ac:dyDescent="0.2"/>
    <row r="232" customFormat="1" ht="12.75" customHeight="1" x14ac:dyDescent="0.2"/>
    <row r="233" customFormat="1" ht="12.75" customHeight="1" x14ac:dyDescent="0.2"/>
    <row r="234" customFormat="1" ht="12.75" customHeight="1" x14ac:dyDescent="0.2"/>
    <row r="235" customFormat="1" ht="12.75" customHeight="1" x14ac:dyDescent="0.2"/>
    <row r="236" customFormat="1" ht="12.75" customHeight="1" x14ac:dyDescent="0.2"/>
    <row r="237" customFormat="1" ht="12.75" customHeight="1" x14ac:dyDescent="0.2"/>
    <row r="238" customFormat="1" ht="12.75" customHeight="1" x14ac:dyDescent="0.2"/>
    <row r="239" customFormat="1" ht="12.75" customHeight="1" x14ac:dyDescent="0.2"/>
    <row r="240" customFormat="1" ht="12.75" customHeight="1" x14ac:dyDescent="0.2"/>
    <row r="241" customFormat="1" ht="12.75" customHeight="1" x14ac:dyDescent="0.2"/>
    <row r="242" customFormat="1" ht="12.75" customHeight="1" x14ac:dyDescent="0.2"/>
    <row r="243" customFormat="1" ht="12.75" customHeight="1" x14ac:dyDescent="0.2"/>
    <row r="244" customFormat="1" ht="12.75" customHeight="1" x14ac:dyDescent="0.2"/>
    <row r="245" customFormat="1" ht="12.75" customHeight="1" x14ac:dyDescent="0.2"/>
    <row r="246" customFormat="1" ht="12.75" customHeight="1" x14ac:dyDescent="0.2"/>
    <row r="247" customFormat="1" ht="12.75" customHeight="1" x14ac:dyDescent="0.2"/>
    <row r="248" customFormat="1" ht="12.75" customHeight="1" x14ac:dyDescent="0.2"/>
    <row r="249" customFormat="1" ht="12.75" customHeight="1" x14ac:dyDescent="0.2"/>
    <row r="250" customFormat="1" ht="12.75" customHeight="1" x14ac:dyDescent="0.2"/>
    <row r="251" customFormat="1" ht="12.75" customHeight="1" x14ac:dyDescent="0.2"/>
    <row r="252" customFormat="1" ht="12.75" customHeight="1" x14ac:dyDescent="0.2"/>
    <row r="253" customFormat="1" ht="12.75" customHeight="1" x14ac:dyDescent="0.2"/>
    <row r="254" customFormat="1" ht="12.75" customHeight="1" x14ac:dyDescent="0.2"/>
    <row r="255" customFormat="1" ht="12.75" customHeight="1" x14ac:dyDescent="0.2"/>
    <row r="256" customFormat="1" ht="12.75" customHeight="1" x14ac:dyDescent="0.2"/>
    <row r="257" customFormat="1" ht="12.75" customHeight="1" x14ac:dyDescent="0.2"/>
    <row r="258" customFormat="1" ht="12.75" customHeight="1" x14ac:dyDescent="0.2"/>
    <row r="259" customFormat="1" ht="12.75" customHeight="1" x14ac:dyDescent="0.2"/>
    <row r="260" customFormat="1" ht="12.75" customHeight="1" x14ac:dyDescent="0.2"/>
    <row r="261" customFormat="1" ht="12.75" customHeight="1" x14ac:dyDescent="0.2"/>
    <row r="262" customFormat="1" ht="12.75" customHeight="1" x14ac:dyDescent="0.2"/>
    <row r="263" customFormat="1" ht="12.75" customHeight="1" x14ac:dyDescent="0.2"/>
    <row r="264" customFormat="1" ht="12.75" customHeight="1" x14ac:dyDescent="0.2"/>
    <row r="265" customFormat="1" ht="12.75" customHeight="1" x14ac:dyDescent="0.2"/>
    <row r="266" customFormat="1" ht="12.75" customHeight="1" x14ac:dyDescent="0.2"/>
    <row r="267" customFormat="1" ht="12.75" customHeight="1" x14ac:dyDescent="0.2"/>
    <row r="268" customFormat="1" ht="12.75" customHeight="1" x14ac:dyDescent="0.2"/>
    <row r="269" customFormat="1" ht="12.75" customHeight="1" x14ac:dyDescent="0.2"/>
    <row r="270" customFormat="1" ht="12.75" customHeight="1" x14ac:dyDescent="0.2"/>
    <row r="271" customFormat="1" ht="12.75" customHeight="1" x14ac:dyDescent="0.2"/>
    <row r="272" customFormat="1" ht="12.75" customHeight="1" x14ac:dyDescent="0.2"/>
    <row r="273" customFormat="1" ht="12.75" customHeight="1" x14ac:dyDescent="0.2"/>
    <row r="274" customFormat="1" ht="12.75" customHeight="1" x14ac:dyDescent="0.2"/>
    <row r="275" customFormat="1" ht="12.75" customHeight="1" x14ac:dyDescent="0.2"/>
    <row r="276" customFormat="1" ht="12.75" customHeight="1" x14ac:dyDescent="0.2"/>
    <row r="277" customFormat="1" ht="12.75" customHeight="1" x14ac:dyDescent="0.2"/>
    <row r="278" customFormat="1" ht="12.75" customHeight="1" x14ac:dyDescent="0.2"/>
    <row r="279" customFormat="1" ht="12.75" customHeight="1" x14ac:dyDescent="0.2"/>
    <row r="280" customFormat="1" ht="12.75" customHeight="1" x14ac:dyDescent="0.2"/>
    <row r="281" customFormat="1" ht="12.75" customHeight="1" x14ac:dyDescent="0.2"/>
    <row r="282" customFormat="1" ht="12.75" customHeight="1" x14ac:dyDescent="0.2"/>
    <row r="283" customFormat="1" ht="12.75" customHeight="1" x14ac:dyDescent="0.2"/>
    <row r="284" customFormat="1" ht="12.75" customHeight="1" x14ac:dyDescent="0.2"/>
    <row r="285" customFormat="1" ht="12.75" customHeight="1" x14ac:dyDescent="0.2"/>
    <row r="286" customFormat="1" ht="12.75" customHeight="1" x14ac:dyDescent="0.2"/>
    <row r="287" customFormat="1" ht="12.75" customHeight="1" x14ac:dyDescent="0.2"/>
    <row r="288" customFormat="1" ht="12.75" customHeight="1" x14ac:dyDescent="0.2"/>
    <row r="289" customFormat="1" ht="12.75" customHeight="1" x14ac:dyDescent="0.2"/>
    <row r="290" customFormat="1" ht="12.75" customHeight="1" x14ac:dyDescent="0.2"/>
    <row r="291" customFormat="1" ht="12.75" customHeight="1" x14ac:dyDescent="0.2"/>
    <row r="292" customFormat="1" ht="12.75" customHeight="1" x14ac:dyDescent="0.2"/>
    <row r="293" customFormat="1" ht="12.75" customHeight="1" x14ac:dyDescent="0.2"/>
    <row r="294" customFormat="1" ht="12.75" customHeight="1" x14ac:dyDescent="0.2"/>
    <row r="295" customFormat="1" ht="12.75" customHeight="1" x14ac:dyDescent="0.2"/>
    <row r="296" customFormat="1" ht="12.75" customHeight="1" x14ac:dyDescent="0.2"/>
    <row r="297" customFormat="1" ht="12.75" customHeight="1" x14ac:dyDescent="0.2"/>
    <row r="298" customFormat="1" ht="12.75" customHeight="1" x14ac:dyDescent="0.2"/>
    <row r="299" customFormat="1" ht="12.75" customHeight="1" x14ac:dyDescent="0.2"/>
    <row r="300" customFormat="1" ht="12.75" customHeight="1" x14ac:dyDescent="0.2"/>
    <row r="301" customFormat="1" ht="12.75" customHeight="1" x14ac:dyDescent="0.2"/>
    <row r="302" customFormat="1" ht="12.75" customHeight="1" x14ac:dyDescent="0.2"/>
    <row r="303" customFormat="1" ht="12.75" customHeight="1" x14ac:dyDescent="0.2"/>
    <row r="304" customFormat="1" ht="12.75" customHeight="1" x14ac:dyDescent="0.2"/>
    <row r="305" customFormat="1" ht="12.75" customHeight="1" x14ac:dyDescent="0.2"/>
    <row r="306" customFormat="1" ht="12.75" customHeight="1" x14ac:dyDescent="0.2"/>
    <row r="307" customFormat="1" ht="12.75" customHeight="1" x14ac:dyDescent="0.2"/>
    <row r="308" customFormat="1" ht="12.75" customHeight="1" x14ac:dyDescent="0.2"/>
    <row r="309" customFormat="1" ht="12.75" customHeight="1" x14ac:dyDescent="0.2"/>
    <row r="310" customFormat="1" ht="12.75" customHeight="1" x14ac:dyDescent="0.2"/>
    <row r="311" customFormat="1" ht="12.75" customHeight="1" x14ac:dyDescent="0.2"/>
    <row r="312" customFormat="1" ht="12.75" customHeight="1" x14ac:dyDescent="0.2"/>
    <row r="313" customFormat="1" ht="12.75" customHeight="1" x14ac:dyDescent="0.2"/>
    <row r="314" customFormat="1" ht="12.75" customHeight="1" x14ac:dyDescent="0.2"/>
    <row r="315" customFormat="1" ht="12.75" customHeight="1" x14ac:dyDescent="0.2"/>
    <row r="316" customFormat="1" ht="12.75" customHeight="1" x14ac:dyDescent="0.2"/>
    <row r="317" customFormat="1" ht="12.75" customHeight="1" x14ac:dyDescent="0.2"/>
    <row r="318" customFormat="1" ht="12.75" customHeight="1" x14ac:dyDescent="0.2"/>
    <row r="319" customFormat="1" ht="12.75" customHeight="1" x14ac:dyDescent="0.2"/>
    <row r="320" customFormat="1" ht="12.75" customHeight="1" x14ac:dyDescent="0.2"/>
    <row r="321" customFormat="1" ht="12.75" customHeight="1" x14ac:dyDescent="0.2"/>
    <row r="322" customFormat="1" ht="12.75" customHeight="1" x14ac:dyDescent="0.2"/>
    <row r="323" customFormat="1" ht="12.75" customHeight="1" x14ac:dyDescent="0.2"/>
    <row r="324" customFormat="1" ht="12.75" customHeight="1" x14ac:dyDescent="0.2"/>
    <row r="325" customFormat="1" ht="12.75" customHeight="1" x14ac:dyDescent="0.2"/>
    <row r="326" customFormat="1" ht="12.75" customHeight="1" x14ac:dyDescent="0.2"/>
    <row r="327" customFormat="1" ht="12.75" customHeight="1" x14ac:dyDescent="0.2"/>
    <row r="328" customFormat="1" ht="12.75" customHeight="1" x14ac:dyDescent="0.2"/>
    <row r="329" customFormat="1" ht="12.75" customHeight="1" x14ac:dyDescent="0.2"/>
    <row r="330" customFormat="1" ht="12.75" customHeight="1" x14ac:dyDescent="0.2"/>
    <row r="331" customFormat="1" ht="12.75" customHeight="1" x14ac:dyDescent="0.2"/>
    <row r="332" customFormat="1" ht="12.75" customHeight="1" x14ac:dyDescent="0.2"/>
    <row r="333" customFormat="1" ht="12.75" customHeight="1" x14ac:dyDescent="0.2"/>
    <row r="334" customFormat="1" ht="12.75" customHeight="1" x14ac:dyDescent="0.2"/>
    <row r="335" customFormat="1" ht="12.75" customHeight="1" x14ac:dyDescent="0.2"/>
    <row r="336" customFormat="1" ht="12.75" customHeight="1" x14ac:dyDescent="0.2"/>
    <row r="337" customFormat="1" ht="12.75" customHeight="1" x14ac:dyDescent="0.2"/>
    <row r="338" customFormat="1" ht="12.75" customHeight="1" x14ac:dyDescent="0.2"/>
    <row r="339" customFormat="1" ht="12.75" customHeight="1" x14ac:dyDescent="0.2"/>
    <row r="340" customFormat="1" ht="12.75" customHeight="1" x14ac:dyDescent="0.2"/>
    <row r="341" customFormat="1" ht="12.75" customHeight="1" x14ac:dyDescent="0.2"/>
    <row r="342" customFormat="1" ht="12.75" customHeight="1" x14ac:dyDescent="0.2"/>
    <row r="343" customFormat="1" ht="12.75" customHeight="1" x14ac:dyDescent="0.2"/>
    <row r="344" customFormat="1" ht="12.75" customHeight="1" x14ac:dyDescent="0.2"/>
    <row r="345" customFormat="1" ht="12.75" customHeight="1" x14ac:dyDescent="0.2"/>
    <row r="346" customFormat="1" ht="12.75" customHeight="1" x14ac:dyDescent="0.2"/>
    <row r="347" customFormat="1" ht="12.75" customHeight="1" x14ac:dyDescent="0.2"/>
    <row r="348" customFormat="1" ht="12.75" customHeight="1" x14ac:dyDescent="0.2"/>
    <row r="349" customFormat="1" ht="12.75" customHeight="1" x14ac:dyDescent="0.2"/>
    <row r="350" customFormat="1" ht="12.75" customHeight="1" x14ac:dyDescent="0.2"/>
    <row r="351" customFormat="1" ht="12.75" customHeight="1" x14ac:dyDescent="0.2"/>
    <row r="352" customFormat="1" ht="12.75" customHeight="1" x14ac:dyDescent="0.2"/>
    <row r="353" customFormat="1" ht="12.75" customHeight="1" x14ac:dyDescent="0.2"/>
    <row r="354" customFormat="1" ht="12.75" customHeight="1" x14ac:dyDescent="0.2"/>
    <row r="355" customFormat="1" ht="12.75" customHeight="1" x14ac:dyDescent="0.2"/>
    <row r="356" customFormat="1" ht="12.75" customHeight="1" x14ac:dyDescent="0.2"/>
    <row r="357" customFormat="1" ht="12.75" customHeight="1" x14ac:dyDescent="0.2"/>
    <row r="358" customFormat="1" ht="12.75" customHeight="1" x14ac:dyDescent="0.2"/>
    <row r="359" customFormat="1" ht="12.75" customHeight="1" x14ac:dyDescent="0.2"/>
    <row r="360" customFormat="1" ht="12.75" customHeight="1" x14ac:dyDescent="0.2"/>
    <row r="361" customFormat="1" ht="12.75" customHeight="1" x14ac:dyDescent="0.2"/>
    <row r="362" customFormat="1" ht="12.75" customHeight="1" x14ac:dyDescent="0.2"/>
    <row r="363" customFormat="1" ht="12.75" customHeight="1" x14ac:dyDescent="0.2"/>
    <row r="364" customFormat="1" ht="12.75" customHeight="1" x14ac:dyDescent="0.2"/>
    <row r="365" customFormat="1" ht="12.75" customHeight="1" x14ac:dyDescent="0.2"/>
    <row r="366" customFormat="1" ht="12.75" customHeight="1" x14ac:dyDescent="0.2"/>
    <row r="367" customFormat="1" ht="12.75" customHeight="1" x14ac:dyDescent="0.2"/>
    <row r="368" customFormat="1" ht="12.75" customHeight="1" x14ac:dyDescent="0.2"/>
    <row r="369" customFormat="1" ht="12.75" customHeight="1" x14ac:dyDescent="0.2"/>
    <row r="370" customFormat="1" ht="12.75" customHeight="1" x14ac:dyDescent="0.2"/>
    <row r="371" customFormat="1" ht="12.75" customHeight="1" x14ac:dyDescent="0.2"/>
    <row r="372" customFormat="1" ht="12.75" customHeight="1" x14ac:dyDescent="0.2"/>
    <row r="373" customFormat="1" ht="12.75" customHeight="1" x14ac:dyDescent="0.2"/>
    <row r="374" customFormat="1" ht="12.75" customHeight="1" x14ac:dyDescent="0.2"/>
    <row r="375" customFormat="1" ht="12.75" customHeight="1" x14ac:dyDescent="0.2"/>
    <row r="376" customFormat="1" ht="12.75" customHeight="1" x14ac:dyDescent="0.2"/>
    <row r="377" customFormat="1" ht="12.75" customHeight="1" x14ac:dyDescent="0.2"/>
    <row r="378" customFormat="1" ht="12.75" customHeight="1" x14ac:dyDescent="0.2"/>
    <row r="379" customFormat="1" ht="12.75" customHeight="1" x14ac:dyDescent="0.2"/>
    <row r="380" customFormat="1" ht="12.75" customHeight="1" x14ac:dyDescent="0.2"/>
    <row r="381" customFormat="1" ht="12.75" customHeight="1" x14ac:dyDescent="0.2"/>
    <row r="382" customFormat="1" ht="12.75" customHeight="1" x14ac:dyDescent="0.2"/>
    <row r="383" customFormat="1" ht="12.75" customHeight="1" x14ac:dyDescent="0.2"/>
    <row r="384" customFormat="1" ht="12.75" customHeight="1" x14ac:dyDescent="0.2"/>
    <row r="385" customFormat="1" ht="12.75" customHeight="1" x14ac:dyDescent="0.2"/>
    <row r="386" customFormat="1" ht="12.75" customHeight="1" x14ac:dyDescent="0.2"/>
    <row r="387" customFormat="1" ht="12.75" customHeight="1" x14ac:dyDescent="0.2"/>
    <row r="388" customFormat="1" ht="12.75" customHeight="1" x14ac:dyDescent="0.2"/>
    <row r="389" customFormat="1" ht="12.75" customHeight="1" x14ac:dyDescent="0.2"/>
    <row r="390" customFormat="1" ht="12.75" customHeight="1" x14ac:dyDescent="0.2"/>
    <row r="391" customFormat="1" ht="12.75" customHeight="1" x14ac:dyDescent="0.2"/>
    <row r="392" customFormat="1" ht="12.75" customHeight="1" x14ac:dyDescent="0.2"/>
    <row r="393" customFormat="1" ht="12.75" customHeight="1" x14ac:dyDescent="0.2"/>
    <row r="394" customFormat="1" ht="12.75" customHeight="1" x14ac:dyDescent="0.2"/>
    <row r="395" customFormat="1" ht="12.75" customHeight="1" x14ac:dyDescent="0.2"/>
    <row r="396" customFormat="1" ht="12.75" customHeight="1" x14ac:dyDescent="0.2"/>
    <row r="397" customFormat="1" ht="12.75" customHeight="1" x14ac:dyDescent="0.2"/>
    <row r="398" customFormat="1" ht="12.75" customHeight="1" x14ac:dyDescent="0.2"/>
    <row r="399" customFormat="1" ht="12.75" customHeight="1" x14ac:dyDescent="0.2"/>
    <row r="400" customFormat="1" ht="12.75" customHeight="1" x14ac:dyDescent="0.2"/>
    <row r="401" customFormat="1" ht="12.75" customHeight="1" x14ac:dyDescent="0.2"/>
    <row r="402" customFormat="1" ht="12.75" customHeight="1" x14ac:dyDescent="0.2"/>
    <row r="403" customFormat="1" ht="12.75" customHeight="1" x14ac:dyDescent="0.2"/>
    <row r="404" customFormat="1" ht="12.75" customHeight="1" x14ac:dyDescent="0.2"/>
    <row r="405" customFormat="1" ht="12.75" customHeight="1" x14ac:dyDescent="0.2"/>
    <row r="406" customFormat="1" ht="12.75" customHeight="1" x14ac:dyDescent="0.2"/>
    <row r="407" customFormat="1" ht="12.75" customHeight="1" x14ac:dyDescent="0.2"/>
    <row r="408" customFormat="1" ht="12.75" customHeight="1" x14ac:dyDescent="0.2"/>
    <row r="409" customFormat="1" ht="12.75" customHeight="1" x14ac:dyDescent="0.2"/>
    <row r="410" customFormat="1" ht="12.75" customHeight="1" x14ac:dyDescent="0.2"/>
    <row r="411" customFormat="1" ht="12.75" customHeight="1" x14ac:dyDescent="0.2"/>
    <row r="412" customFormat="1" ht="12.75" customHeight="1" x14ac:dyDescent="0.2"/>
    <row r="413" customFormat="1" ht="12.75" customHeight="1" x14ac:dyDescent="0.2"/>
    <row r="414" customFormat="1" ht="12.75" customHeight="1" x14ac:dyDescent="0.2"/>
    <row r="415" customFormat="1" ht="12.75" customHeight="1" x14ac:dyDescent="0.2"/>
    <row r="416" customFormat="1" ht="12.75" customHeight="1" x14ac:dyDescent="0.2"/>
    <row r="417" customFormat="1" ht="12.75" customHeight="1" x14ac:dyDescent="0.2"/>
    <row r="418" customFormat="1" ht="12.75" customHeight="1" x14ac:dyDescent="0.2"/>
    <row r="419" customFormat="1" ht="12.75" customHeight="1" x14ac:dyDescent="0.2"/>
    <row r="420" customFormat="1" ht="12.75" customHeight="1" x14ac:dyDescent="0.2"/>
    <row r="421" customFormat="1" ht="12.75" customHeight="1" x14ac:dyDescent="0.2"/>
    <row r="422" customFormat="1" ht="12.75" customHeight="1" x14ac:dyDescent="0.2"/>
    <row r="423" customFormat="1" ht="12.75" customHeight="1" x14ac:dyDescent="0.2"/>
    <row r="424" customFormat="1" ht="12.75" customHeight="1" x14ac:dyDescent="0.2"/>
    <row r="425" customFormat="1" ht="12.75" customHeight="1" x14ac:dyDescent="0.2"/>
    <row r="426" customFormat="1" ht="12.75" customHeight="1" x14ac:dyDescent="0.2"/>
    <row r="427" customFormat="1" ht="12.75" customHeight="1" x14ac:dyDescent="0.2"/>
    <row r="428" customFormat="1" ht="12.75" customHeight="1" x14ac:dyDescent="0.2"/>
    <row r="429" customFormat="1" ht="12.75" customHeight="1" x14ac:dyDescent="0.2"/>
    <row r="430" customFormat="1" ht="12.75" customHeight="1" x14ac:dyDescent="0.2"/>
    <row r="431" customFormat="1" ht="12.75" customHeight="1" x14ac:dyDescent="0.2"/>
    <row r="432" customFormat="1" ht="12.75" customHeight="1" x14ac:dyDescent="0.2"/>
    <row r="433" customFormat="1" ht="12.75" customHeight="1" x14ac:dyDescent="0.2"/>
    <row r="434" customFormat="1" ht="12.75" customHeight="1" x14ac:dyDescent="0.2"/>
    <row r="435" customFormat="1" ht="12.75" customHeight="1" x14ac:dyDescent="0.2"/>
    <row r="436" customFormat="1" ht="12.75" customHeight="1" x14ac:dyDescent="0.2"/>
    <row r="437" customFormat="1" ht="12.75" customHeight="1" x14ac:dyDescent="0.2"/>
    <row r="438" customFormat="1" ht="12.75" customHeight="1" x14ac:dyDescent="0.2"/>
    <row r="439" customFormat="1" ht="12.75" customHeight="1" x14ac:dyDescent="0.2"/>
    <row r="440" customFormat="1" ht="12.75" customHeight="1" x14ac:dyDescent="0.2"/>
    <row r="441" customFormat="1" ht="12.75" customHeight="1" x14ac:dyDescent="0.2"/>
    <row r="442" customFormat="1" ht="12.75" customHeight="1" x14ac:dyDescent="0.2"/>
    <row r="443" customFormat="1" ht="12.75" customHeight="1" x14ac:dyDescent="0.2"/>
    <row r="444" customFormat="1" ht="12.75" customHeight="1" x14ac:dyDescent="0.2"/>
    <row r="445" customFormat="1" ht="12.75" customHeight="1" x14ac:dyDescent="0.2"/>
    <row r="446" customFormat="1" ht="12.75" customHeight="1" x14ac:dyDescent="0.2"/>
    <row r="447" customFormat="1" ht="12.75" customHeight="1" x14ac:dyDescent="0.2"/>
    <row r="448" customFormat="1" ht="12.75" customHeight="1" x14ac:dyDescent="0.2"/>
    <row r="449" customFormat="1" ht="12.75" customHeight="1" x14ac:dyDescent="0.2"/>
    <row r="450" customFormat="1" ht="12.75" customHeight="1" x14ac:dyDescent="0.2"/>
    <row r="451" customFormat="1" ht="12.75" customHeight="1" x14ac:dyDescent="0.2"/>
    <row r="452" customFormat="1" ht="12.75" customHeight="1" x14ac:dyDescent="0.2"/>
    <row r="453" customFormat="1" ht="12.75" customHeight="1" x14ac:dyDescent="0.2"/>
    <row r="454" customFormat="1" ht="12.75" customHeight="1" x14ac:dyDescent="0.2"/>
    <row r="455" customFormat="1" ht="12.75" customHeight="1" x14ac:dyDescent="0.2"/>
    <row r="456" customFormat="1" ht="12.75" customHeight="1" x14ac:dyDescent="0.2"/>
    <row r="457" customFormat="1" ht="12.75" customHeight="1" x14ac:dyDescent="0.2"/>
    <row r="458" customFormat="1" ht="12.75" customHeight="1" x14ac:dyDescent="0.2"/>
    <row r="459" customFormat="1" ht="12.75" customHeight="1" x14ac:dyDescent="0.2"/>
    <row r="460" customFormat="1" ht="12.75" customHeight="1" x14ac:dyDescent="0.2"/>
    <row r="461" customFormat="1" ht="12.75" customHeight="1" x14ac:dyDescent="0.2"/>
    <row r="462" customFormat="1" ht="12.75" customHeight="1" x14ac:dyDescent="0.2"/>
    <row r="463" customFormat="1" ht="12.75" customHeight="1" x14ac:dyDescent="0.2"/>
    <row r="464" customFormat="1" ht="12.75" customHeight="1" x14ac:dyDescent="0.2"/>
    <row r="465" customFormat="1" ht="12.75" customHeight="1" x14ac:dyDescent="0.2"/>
    <row r="466" customFormat="1" ht="12.75" customHeight="1" x14ac:dyDescent="0.2"/>
    <row r="467" customFormat="1" ht="12.75" customHeight="1" x14ac:dyDescent="0.2"/>
    <row r="468" customFormat="1" ht="12.75" customHeight="1" x14ac:dyDescent="0.2"/>
    <row r="469" customFormat="1" ht="12.75" customHeight="1" x14ac:dyDescent="0.2"/>
    <row r="470" customFormat="1" ht="12.75" customHeight="1" x14ac:dyDescent="0.2"/>
    <row r="471" customFormat="1" ht="12.75" customHeight="1" x14ac:dyDescent="0.2"/>
    <row r="472" customFormat="1" ht="12.75" customHeight="1" x14ac:dyDescent="0.2"/>
    <row r="473" customFormat="1" ht="12.75" customHeight="1" x14ac:dyDescent="0.2"/>
    <row r="474" customFormat="1" ht="12.75" customHeight="1" x14ac:dyDescent="0.2"/>
    <row r="475" customFormat="1" ht="12.75" customHeight="1" x14ac:dyDescent="0.2"/>
    <row r="476" customFormat="1" ht="12.75" customHeight="1" x14ac:dyDescent="0.2"/>
    <row r="477" customFormat="1" ht="12.75" customHeight="1" x14ac:dyDescent="0.2"/>
    <row r="478" customFormat="1" ht="12.75" customHeight="1" x14ac:dyDescent="0.2"/>
    <row r="479" customFormat="1" ht="12.75" customHeight="1" x14ac:dyDescent="0.2"/>
    <row r="480" customFormat="1" ht="12.75" customHeight="1" x14ac:dyDescent="0.2"/>
    <row r="481" customFormat="1" ht="12.75" customHeight="1" x14ac:dyDescent="0.2"/>
    <row r="482" customFormat="1" ht="12.75" customHeight="1" x14ac:dyDescent="0.2"/>
    <row r="483" customFormat="1" ht="12.75" customHeight="1" x14ac:dyDescent="0.2"/>
    <row r="484" customFormat="1" ht="12.75" customHeight="1" x14ac:dyDescent="0.2"/>
    <row r="485" customFormat="1" ht="12.75" customHeight="1" x14ac:dyDescent="0.2"/>
    <row r="486" customFormat="1" ht="12.75" customHeight="1" x14ac:dyDescent="0.2"/>
    <row r="487" customFormat="1" ht="12.75" customHeight="1" x14ac:dyDescent="0.2"/>
    <row r="488" customFormat="1" ht="12.75" customHeight="1" x14ac:dyDescent="0.2"/>
    <row r="489" customFormat="1" ht="12.75" customHeight="1" x14ac:dyDescent="0.2"/>
    <row r="490" customFormat="1" ht="12.75" customHeight="1" x14ac:dyDescent="0.2"/>
    <row r="491" customFormat="1" ht="12.75" customHeight="1" x14ac:dyDescent="0.2"/>
    <row r="492" customFormat="1" ht="12.75" customHeight="1" x14ac:dyDescent="0.2"/>
    <row r="493" customFormat="1" ht="12.75" customHeight="1" x14ac:dyDescent="0.2"/>
    <row r="494" customFormat="1" ht="12.75" customHeight="1" x14ac:dyDescent="0.2"/>
    <row r="495" customFormat="1" ht="12.75" customHeight="1" x14ac:dyDescent="0.2"/>
    <row r="496" customFormat="1" ht="12.75" customHeight="1" x14ac:dyDescent="0.2"/>
    <row r="497" customFormat="1" ht="12.75" customHeight="1" x14ac:dyDescent="0.2"/>
    <row r="498" customFormat="1" ht="12.75" customHeight="1" x14ac:dyDescent="0.2"/>
    <row r="499" customFormat="1" ht="12.75" customHeight="1" x14ac:dyDescent="0.2"/>
    <row r="500" customFormat="1" ht="12.75" customHeight="1" x14ac:dyDescent="0.2"/>
    <row r="501" customFormat="1" ht="12.75" customHeight="1" x14ac:dyDescent="0.2"/>
    <row r="502" customFormat="1" ht="12.75" customHeight="1" x14ac:dyDescent="0.2"/>
    <row r="503" customFormat="1" ht="12.75" customHeight="1" x14ac:dyDescent="0.2"/>
    <row r="504" customFormat="1" ht="12.75" customHeight="1" x14ac:dyDescent="0.2"/>
    <row r="505" customFormat="1" ht="12.75" customHeight="1" x14ac:dyDescent="0.2"/>
    <row r="506" customFormat="1" ht="12.75" customHeight="1" x14ac:dyDescent="0.2"/>
    <row r="507" customFormat="1" ht="12.75" customHeight="1" x14ac:dyDescent="0.2"/>
    <row r="508" customFormat="1" ht="12.75" customHeight="1" x14ac:dyDescent="0.2"/>
    <row r="509" customFormat="1" ht="12.75" customHeight="1" x14ac:dyDescent="0.2"/>
    <row r="510" customFormat="1" ht="12.75" customHeight="1" x14ac:dyDescent="0.2"/>
    <row r="511" customFormat="1" ht="12.75" customHeight="1" x14ac:dyDescent="0.2"/>
    <row r="512" customFormat="1" ht="12.75" customHeight="1" x14ac:dyDescent="0.2"/>
    <row r="513" customFormat="1" ht="12.75" customHeight="1" x14ac:dyDescent="0.2"/>
    <row r="514" customFormat="1" ht="12.75" customHeight="1" x14ac:dyDescent="0.2"/>
    <row r="515" customFormat="1" ht="12.75" customHeight="1" x14ac:dyDescent="0.2"/>
    <row r="516" customFormat="1" ht="12.75" customHeight="1" x14ac:dyDescent="0.2"/>
    <row r="517" customFormat="1" ht="12.75" customHeight="1" x14ac:dyDescent="0.2"/>
    <row r="518" customFormat="1" ht="12.75" customHeight="1" x14ac:dyDescent="0.2"/>
    <row r="519" customFormat="1" ht="12.75" customHeight="1" x14ac:dyDescent="0.2"/>
    <row r="520" customFormat="1" ht="12.75" customHeight="1" x14ac:dyDescent="0.2"/>
    <row r="521" customFormat="1" ht="12.75" customHeight="1" x14ac:dyDescent="0.2"/>
    <row r="522" customFormat="1" ht="12.75" customHeight="1" x14ac:dyDescent="0.2"/>
    <row r="523" customFormat="1" ht="12.75" customHeight="1" x14ac:dyDescent="0.2"/>
    <row r="524" customFormat="1" ht="12.75" customHeight="1" x14ac:dyDescent="0.2"/>
    <row r="525" customFormat="1" ht="12.75" customHeight="1" x14ac:dyDescent="0.2"/>
    <row r="526" customFormat="1" ht="12.75" customHeight="1" x14ac:dyDescent="0.2"/>
    <row r="527" customFormat="1" ht="12.75" customHeight="1" x14ac:dyDescent="0.2"/>
    <row r="528" customFormat="1" ht="12.75" customHeight="1" x14ac:dyDescent="0.2"/>
    <row r="529" customFormat="1" ht="12.75" customHeight="1" x14ac:dyDescent="0.2"/>
    <row r="530" customFormat="1" ht="12.75" customHeight="1" x14ac:dyDescent="0.2"/>
    <row r="531" customFormat="1" ht="12.75" customHeight="1" x14ac:dyDescent="0.2"/>
    <row r="532" customFormat="1" ht="12.75" customHeight="1" x14ac:dyDescent="0.2"/>
    <row r="533" customFormat="1" ht="12.75" customHeight="1" x14ac:dyDescent="0.2"/>
    <row r="534" customFormat="1" ht="12.75" customHeight="1" x14ac:dyDescent="0.2"/>
    <row r="535" customFormat="1" ht="12.75" customHeight="1" x14ac:dyDescent="0.2"/>
    <row r="536" customFormat="1" ht="12.75" customHeight="1" x14ac:dyDescent="0.2"/>
    <row r="537" customFormat="1" ht="12.75" customHeight="1" x14ac:dyDescent="0.2"/>
    <row r="538" customFormat="1" ht="12.75" customHeight="1" x14ac:dyDescent="0.2"/>
    <row r="539" customFormat="1" ht="12.75" customHeight="1" x14ac:dyDescent="0.2"/>
    <row r="540" customFormat="1" ht="12.75" customHeight="1" x14ac:dyDescent="0.2"/>
    <row r="541" customFormat="1" ht="12.75" customHeight="1" x14ac:dyDescent="0.2"/>
    <row r="542" customFormat="1" ht="12.75" customHeight="1" x14ac:dyDescent="0.2"/>
    <row r="543" customFormat="1" ht="12.75" customHeight="1" x14ac:dyDescent="0.2"/>
    <row r="544" customFormat="1" ht="12.75" customHeight="1" x14ac:dyDescent="0.2"/>
    <row r="545" customFormat="1" ht="12.75" customHeight="1" x14ac:dyDescent="0.2"/>
    <row r="546" customFormat="1" ht="12.75" customHeight="1" x14ac:dyDescent="0.2"/>
    <row r="547" customFormat="1" ht="12.75" customHeight="1" x14ac:dyDescent="0.2"/>
    <row r="548" customFormat="1" ht="12.75" customHeight="1" x14ac:dyDescent="0.2"/>
    <row r="549" customFormat="1" ht="12.75" customHeight="1" x14ac:dyDescent="0.2"/>
    <row r="550" customFormat="1" ht="12.75" customHeight="1" x14ac:dyDescent="0.2"/>
    <row r="551" customFormat="1" ht="12.75" customHeight="1" x14ac:dyDescent="0.2"/>
    <row r="552" customFormat="1" ht="12.75" customHeight="1" x14ac:dyDescent="0.2"/>
    <row r="553" customFormat="1" ht="12.75" customHeight="1" x14ac:dyDescent="0.2"/>
    <row r="554" customFormat="1" ht="12.75" customHeight="1" x14ac:dyDescent="0.2"/>
    <row r="555" customFormat="1" ht="12.75" customHeight="1" x14ac:dyDescent="0.2"/>
    <row r="556" customFormat="1" ht="12.75" customHeight="1" x14ac:dyDescent="0.2"/>
    <row r="557" customFormat="1" ht="12.75" customHeight="1" x14ac:dyDescent="0.2"/>
    <row r="558" customFormat="1" ht="12.75" customHeight="1" x14ac:dyDescent="0.2"/>
    <row r="559" customFormat="1" ht="12.75" customHeight="1" x14ac:dyDescent="0.2"/>
    <row r="560" customFormat="1" ht="12.75" customHeight="1" x14ac:dyDescent="0.2"/>
    <row r="561" customFormat="1" ht="12.75" customHeight="1" x14ac:dyDescent="0.2"/>
    <row r="562" customFormat="1" ht="12.75" customHeight="1" x14ac:dyDescent="0.2"/>
    <row r="563" customFormat="1" ht="12.75" customHeight="1" x14ac:dyDescent="0.2"/>
    <row r="564" customFormat="1" ht="12.75" customHeight="1" x14ac:dyDescent="0.2"/>
    <row r="565" customFormat="1" ht="12.75" customHeight="1" x14ac:dyDescent="0.2"/>
    <row r="566" customFormat="1" ht="12.75" customHeight="1" x14ac:dyDescent="0.2"/>
    <row r="567" customFormat="1" ht="12.75" customHeight="1" x14ac:dyDescent="0.2"/>
    <row r="568" customFormat="1" ht="12.75" customHeight="1" x14ac:dyDescent="0.2"/>
    <row r="569" customFormat="1" ht="12.75" customHeight="1" x14ac:dyDescent="0.2"/>
    <row r="570" customFormat="1" ht="12.75" customHeight="1" x14ac:dyDescent="0.2"/>
    <row r="571" customFormat="1" ht="12.75" customHeight="1" x14ac:dyDescent="0.2"/>
    <row r="572" customFormat="1" ht="12.75" customHeight="1" x14ac:dyDescent="0.2"/>
    <row r="573" customFormat="1" ht="12.75" customHeight="1" x14ac:dyDescent="0.2"/>
    <row r="574" customFormat="1" ht="12.75" customHeight="1" x14ac:dyDescent="0.2"/>
    <row r="575" customFormat="1" ht="12.75" customHeight="1" x14ac:dyDescent="0.2"/>
    <row r="576" customFormat="1" ht="12.75" customHeight="1" x14ac:dyDescent="0.2"/>
    <row r="577" customFormat="1" ht="12.75" customHeight="1" x14ac:dyDescent="0.2"/>
    <row r="578" customFormat="1" ht="12.75" customHeight="1" x14ac:dyDescent="0.2"/>
    <row r="579" customFormat="1" ht="12.75" customHeight="1" x14ac:dyDescent="0.2"/>
    <row r="580" customFormat="1" ht="12.75" customHeight="1" x14ac:dyDescent="0.2"/>
    <row r="581" customFormat="1" ht="12.75" customHeight="1" x14ac:dyDescent="0.2"/>
    <row r="582" customFormat="1" ht="12.75" customHeight="1" x14ac:dyDescent="0.2"/>
    <row r="583" customFormat="1" ht="12.75" customHeight="1" x14ac:dyDescent="0.2"/>
    <row r="584" customFormat="1" ht="12.75" customHeight="1" x14ac:dyDescent="0.2"/>
    <row r="585" customFormat="1" ht="12.75" customHeight="1" x14ac:dyDescent="0.2"/>
    <row r="586" customFormat="1" ht="12.75" customHeight="1" x14ac:dyDescent="0.2"/>
    <row r="587" customFormat="1" ht="12.75" customHeight="1" x14ac:dyDescent="0.2"/>
    <row r="588" customFormat="1" ht="12.75" customHeight="1" x14ac:dyDescent="0.2"/>
    <row r="589" customFormat="1" ht="12.75" customHeight="1" x14ac:dyDescent="0.2"/>
    <row r="590" customFormat="1" ht="12.75" customHeight="1" x14ac:dyDescent="0.2"/>
    <row r="591" customFormat="1" ht="12.75" customHeight="1" x14ac:dyDescent="0.2"/>
    <row r="592" customFormat="1" ht="12.75" customHeight="1" x14ac:dyDescent="0.2"/>
    <row r="593" customFormat="1" ht="12.75" customHeight="1" x14ac:dyDescent="0.2"/>
    <row r="594" customFormat="1" ht="12.75" customHeight="1" x14ac:dyDescent="0.2"/>
    <row r="595" customFormat="1" ht="12.75" customHeight="1" x14ac:dyDescent="0.2"/>
    <row r="596" customFormat="1" ht="12.75" customHeight="1" x14ac:dyDescent="0.2"/>
    <row r="597" customFormat="1" ht="12.75" customHeight="1" x14ac:dyDescent="0.2"/>
    <row r="598" customFormat="1" ht="12.75" customHeight="1" x14ac:dyDescent="0.2"/>
    <row r="599" customFormat="1" ht="12.75" customHeight="1" x14ac:dyDescent="0.2"/>
    <row r="600" customFormat="1" ht="12.75" customHeight="1" x14ac:dyDescent="0.2"/>
    <row r="601" customFormat="1" ht="12.75" customHeight="1" x14ac:dyDescent="0.2"/>
    <row r="602" customFormat="1" ht="12.75" customHeight="1" x14ac:dyDescent="0.2"/>
    <row r="603" customFormat="1" ht="12.75" customHeight="1" x14ac:dyDescent="0.2"/>
    <row r="604" customFormat="1" ht="12.75" customHeight="1" x14ac:dyDescent="0.2"/>
    <row r="605" customFormat="1" ht="12.75" customHeight="1" x14ac:dyDescent="0.2"/>
    <row r="606" customFormat="1" ht="12.75" customHeight="1" x14ac:dyDescent="0.2"/>
    <row r="607" customFormat="1" ht="12.75" customHeight="1" x14ac:dyDescent="0.2"/>
    <row r="608" customFormat="1" ht="12.75" customHeight="1" x14ac:dyDescent="0.2"/>
    <row r="609" customFormat="1" ht="12.75" customHeight="1" x14ac:dyDescent="0.2"/>
    <row r="610" customFormat="1" ht="12.75" customHeight="1" x14ac:dyDescent="0.2"/>
    <row r="611" customFormat="1" ht="12.75" customHeight="1" x14ac:dyDescent="0.2"/>
    <row r="612" customFormat="1" ht="12.75" customHeight="1" x14ac:dyDescent="0.2"/>
    <row r="613" customFormat="1" ht="12.75" customHeight="1" x14ac:dyDescent="0.2"/>
    <row r="614" customFormat="1" ht="12.75" customHeight="1" x14ac:dyDescent="0.2"/>
    <row r="615" customFormat="1" ht="12.75" customHeight="1" x14ac:dyDescent="0.2"/>
    <row r="616" customFormat="1" ht="12.75" customHeight="1" x14ac:dyDescent="0.2"/>
    <row r="617" customFormat="1" ht="12.75" customHeight="1" x14ac:dyDescent="0.2"/>
    <row r="618" customFormat="1" ht="12.75" customHeight="1" x14ac:dyDescent="0.2"/>
    <row r="619" customFormat="1" ht="12.75" customHeight="1" x14ac:dyDescent="0.2"/>
    <row r="620" customFormat="1" ht="12.75" customHeight="1" x14ac:dyDescent="0.2"/>
    <row r="621" customFormat="1" ht="12.75" customHeight="1" x14ac:dyDescent="0.2"/>
    <row r="622" customFormat="1" ht="12.75" customHeight="1" x14ac:dyDescent="0.2"/>
    <row r="623" customFormat="1" ht="12.75" customHeight="1" x14ac:dyDescent="0.2"/>
    <row r="624" customFormat="1" ht="12.75" customHeight="1" x14ac:dyDescent="0.2"/>
    <row r="625" customFormat="1" ht="12.75" customHeight="1" x14ac:dyDescent="0.2"/>
    <row r="626" customFormat="1" ht="12.75" customHeight="1" x14ac:dyDescent="0.2"/>
    <row r="627" customFormat="1" ht="12.75" customHeight="1" x14ac:dyDescent="0.2"/>
    <row r="628" customFormat="1" ht="12.75" customHeight="1" x14ac:dyDescent="0.2"/>
    <row r="629" customFormat="1" ht="12.75" customHeight="1" x14ac:dyDescent="0.2"/>
    <row r="630" customFormat="1" ht="12.75" customHeight="1" x14ac:dyDescent="0.2"/>
    <row r="631" customFormat="1" ht="12.75" customHeight="1" x14ac:dyDescent="0.2"/>
    <row r="632" customFormat="1" ht="12.75" customHeight="1" x14ac:dyDescent="0.2"/>
    <row r="633" customFormat="1" ht="12.75" customHeight="1" x14ac:dyDescent="0.2"/>
    <row r="634" customFormat="1" ht="12.75" customHeight="1" x14ac:dyDescent="0.2"/>
    <row r="635" customFormat="1" ht="12.75" customHeight="1" x14ac:dyDescent="0.2"/>
    <row r="636" customFormat="1" ht="12.75" customHeight="1" x14ac:dyDescent="0.2"/>
    <row r="637" customFormat="1" ht="12.75" customHeight="1" x14ac:dyDescent="0.2"/>
    <row r="638" customFormat="1" ht="12.75" customHeight="1" x14ac:dyDescent="0.2"/>
    <row r="639" customFormat="1" ht="12.75" customHeight="1" x14ac:dyDescent="0.2"/>
    <row r="640" customFormat="1" ht="12.75" customHeight="1" x14ac:dyDescent="0.2"/>
    <row r="641" customFormat="1" ht="12.75" customHeight="1" x14ac:dyDescent="0.2"/>
    <row r="642" customFormat="1" ht="12.75" customHeight="1" x14ac:dyDescent="0.2"/>
    <row r="643" customFormat="1" ht="12.75" customHeight="1" x14ac:dyDescent="0.2"/>
    <row r="644" customFormat="1" ht="12.75" customHeight="1" x14ac:dyDescent="0.2"/>
    <row r="645" customFormat="1" ht="12.75" customHeight="1" x14ac:dyDescent="0.2"/>
    <row r="646" customFormat="1" ht="12.75" customHeight="1" x14ac:dyDescent="0.2"/>
    <row r="647" customFormat="1" ht="12.75" customHeight="1" x14ac:dyDescent="0.2"/>
    <row r="648" customFormat="1" ht="12.75" customHeight="1" x14ac:dyDescent="0.2"/>
    <row r="649" customFormat="1" ht="12.75" customHeight="1" x14ac:dyDescent="0.2"/>
    <row r="650" customFormat="1" ht="12.75" customHeight="1" x14ac:dyDescent="0.2"/>
    <row r="651" customFormat="1" ht="12.75" customHeight="1" x14ac:dyDescent="0.2"/>
    <row r="652" customFormat="1" ht="12.75" customHeight="1" x14ac:dyDescent="0.2"/>
    <row r="653" customFormat="1" ht="12.75" customHeight="1" x14ac:dyDescent="0.2"/>
    <row r="654" customFormat="1" ht="12.75" customHeight="1" x14ac:dyDescent="0.2"/>
    <row r="655" customFormat="1" ht="12.75" customHeight="1" x14ac:dyDescent="0.2"/>
    <row r="656" customFormat="1" ht="12.75" customHeight="1" x14ac:dyDescent="0.2"/>
    <row r="657" customFormat="1" ht="12.75" customHeight="1" x14ac:dyDescent="0.2"/>
    <row r="658" customFormat="1" ht="12.75" customHeight="1" x14ac:dyDescent="0.2"/>
    <row r="659" customFormat="1" ht="12.75" customHeight="1" x14ac:dyDescent="0.2"/>
    <row r="660" customFormat="1" ht="12.75" customHeight="1" x14ac:dyDescent="0.2"/>
    <row r="661" customFormat="1" ht="12.75" customHeight="1" x14ac:dyDescent="0.2"/>
    <row r="662" customFormat="1" ht="12.75" customHeight="1" x14ac:dyDescent="0.2"/>
    <row r="663" customFormat="1" ht="12.75" customHeight="1" x14ac:dyDescent="0.2"/>
    <row r="664" customFormat="1" ht="12.75" customHeight="1" x14ac:dyDescent="0.2"/>
    <row r="665" customFormat="1" ht="12.75" customHeight="1" x14ac:dyDescent="0.2"/>
    <row r="666" customFormat="1" ht="12.75" customHeight="1" x14ac:dyDescent="0.2"/>
    <row r="667" customFormat="1" ht="12.75" customHeight="1" x14ac:dyDescent="0.2"/>
    <row r="668" customFormat="1" ht="12.75" customHeight="1" x14ac:dyDescent="0.2"/>
    <row r="669" customFormat="1" ht="12.75" customHeight="1" x14ac:dyDescent="0.2"/>
    <row r="670" customFormat="1" ht="12.75" customHeight="1" x14ac:dyDescent="0.2"/>
    <row r="671" customFormat="1" ht="12.75" customHeight="1" x14ac:dyDescent="0.2"/>
    <row r="672" customFormat="1" ht="12.75" customHeight="1" x14ac:dyDescent="0.2"/>
    <row r="673" customFormat="1" ht="12.75" customHeight="1" x14ac:dyDescent="0.2"/>
    <row r="674" customFormat="1" ht="12.75" customHeight="1" x14ac:dyDescent="0.2"/>
    <row r="675" customFormat="1" ht="12.75" customHeight="1" x14ac:dyDescent="0.2"/>
    <row r="676" customFormat="1" ht="12.75" customHeight="1" x14ac:dyDescent="0.2"/>
    <row r="677" customFormat="1" ht="12.75" customHeight="1" x14ac:dyDescent="0.2"/>
    <row r="678" customFormat="1" ht="12.75" customHeight="1" x14ac:dyDescent="0.2"/>
    <row r="679" customFormat="1" ht="12.75" customHeight="1" x14ac:dyDescent="0.2"/>
    <row r="680" customFormat="1" ht="12.75" customHeight="1" x14ac:dyDescent="0.2"/>
    <row r="681" customFormat="1" ht="12.75" customHeight="1" x14ac:dyDescent="0.2"/>
    <row r="682" customFormat="1" ht="12.75" customHeight="1" x14ac:dyDescent="0.2"/>
    <row r="683" customFormat="1" ht="12.75" customHeight="1" x14ac:dyDescent="0.2"/>
    <row r="684" customFormat="1" ht="12.75" customHeight="1" x14ac:dyDescent="0.2"/>
    <row r="685" customFormat="1" ht="12.75" customHeight="1" x14ac:dyDescent="0.2"/>
    <row r="686" customFormat="1" ht="12.75" customHeight="1" x14ac:dyDescent="0.2"/>
    <row r="687" customFormat="1" ht="12.75" customHeight="1" x14ac:dyDescent="0.2"/>
    <row r="688" customFormat="1" ht="12.75" customHeight="1" x14ac:dyDescent="0.2"/>
    <row r="689" customFormat="1" ht="12.75" customHeight="1" x14ac:dyDescent="0.2"/>
    <row r="690" customFormat="1" ht="12.75" customHeight="1" x14ac:dyDescent="0.2"/>
    <row r="691" customFormat="1" ht="12.75" customHeight="1" x14ac:dyDescent="0.2"/>
    <row r="692" customFormat="1" ht="12.75" customHeight="1" x14ac:dyDescent="0.2"/>
    <row r="693" customFormat="1" ht="12.75" customHeight="1" x14ac:dyDescent="0.2"/>
    <row r="694" customFormat="1" ht="12.75" customHeight="1" x14ac:dyDescent="0.2"/>
    <row r="695" customFormat="1" ht="12.75" customHeight="1" x14ac:dyDescent="0.2"/>
    <row r="696" customFormat="1" ht="12.75" customHeight="1" x14ac:dyDescent="0.2"/>
    <row r="697" customFormat="1" ht="12.75" customHeight="1" x14ac:dyDescent="0.2"/>
    <row r="698" customFormat="1" ht="12.75" customHeight="1" x14ac:dyDescent="0.2"/>
    <row r="699" customFormat="1" ht="12.75" customHeight="1" x14ac:dyDescent="0.2"/>
    <row r="700" customFormat="1" ht="12.75" customHeight="1" x14ac:dyDescent="0.2"/>
    <row r="701" customFormat="1" ht="12.75" customHeight="1" x14ac:dyDescent="0.2"/>
    <row r="702" customFormat="1" ht="12.75" customHeight="1" x14ac:dyDescent="0.2"/>
    <row r="703" customFormat="1" ht="12.75" customHeight="1" x14ac:dyDescent="0.2"/>
    <row r="704" customFormat="1" ht="12.75" customHeight="1" x14ac:dyDescent="0.2"/>
    <row r="705" customFormat="1" ht="12.75" customHeight="1" x14ac:dyDescent="0.2"/>
    <row r="706" customFormat="1" ht="12.75" customHeight="1" x14ac:dyDescent="0.2"/>
    <row r="707" customFormat="1" ht="12.75" customHeight="1" x14ac:dyDescent="0.2"/>
    <row r="708" customFormat="1" ht="12.75" customHeight="1" x14ac:dyDescent="0.2"/>
    <row r="709" customFormat="1" ht="12.75" customHeight="1" x14ac:dyDescent="0.2"/>
    <row r="710" customFormat="1" ht="12.75" customHeight="1" x14ac:dyDescent="0.2"/>
    <row r="711" customFormat="1" ht="12.75" customHeight="1" x14ac:dyDescent="0.2"/>
    <row r="712" customFormat="1" ht="12.75" customHeight="1" x14ac:dyDescent="0.2"/>
    <row r="713" customFormat="1" ht="12.75" customHeight="1" x14ac:dyDescent="0.2"/>
    <row r="714" customFormat="1" ht="12.75" customHeight="1" x14ac:dyDescent="0.2"/>
    <row r="715" customFormat="1" ht="12.75" customHeight="1" x14ac:dyDescent="0.2"/>
    <row r="716" customFormat="1" ht="12.75" customHeight="1" x14ac:dyDescent="0.2"/>
    <row r="717" customFormat="1" ht="12.75" customHeight="1" x14ac:dyDescent="0.2"/>
    <row r="718" customFormat="1" ht="12.75" customHeight="1" x14ac:dyDescent="0.2"/>
    <row r="719" customFormat="1" ht="12.75" customHeight="1" x14ac:dyDescent="0.2"/>
    <row r="720" customFormat="1" ht="12.75" customHeight="1" x14ac:dyDescent="0.2"/>
    <row r="721" customFormat="1" ht="12.75" customHeight="1" x14ac:dyDescent="0.2"/>
    <row r="722" customFormat="1" ht="12.75" customHeight="1" x14ac:dyDescent="0.2"/>
    <row r="723" customFormat="1" ht="12.75" customHeight="1" x14ac:dyDescent="0.2"/>
    <row r="724" customFormat="1" ht="12.75" customHeight="1" x14ac:dyDescent="0.2"/>
    <row r="725" customFormat="1" ht="12.75" customHeight="1" x14ac:dyDescent="0.2"/>
    <row r="726" customFormat="1" ht="12.75" customHeight="1" x14ac:dyDescent="0.2"/>
    <row r="727" customFormat="1" ht="12.75" customHeight="1" x14ac:dyDescent="0.2"/>
    <row r="728" customFormat="1" ht="12.75" customHeight="1" x14ac:dyDescent="0.2"/>
    <row r="729" customFormat="1" ht="12.75" customHeight="1" x14ac:dyDescent="0.2"/>
    <row r="730" customFormat="1" ht="12.75" customHeight="1" x14ac:dyDescent="0.2"/>
    <row r="731" customFormat="1" ht="12.75" customHeight="1" x14ac:dyDescent="0.2"/>
    <row r="732" customFormat="1" ht="12.75" customHeight="1" x14ac:dyDescent="0.2"/>
    <row r="733" customFormat="1" ht="12.75" customHeight="1" x14ac:dyDescent="0.2"/>
    <row r="734" customFormat="1" ht="12.75" customHeight="1" x14ac:dyDescent="0.2"/>
    <row r="735" customFormat="1" ht="12.75" customHeight="1" x14ac:dyDescent="0.2"/>
    <row r="736" customFormat="1" ht="12.75" customHeight="1" x14ac:dyDescent="0.2"/>
    <row r="737" customFormat="1" ht="12.75" customHeight="1" x14ac:dyDescent="0.2"/>
    <row r="738" customFormat="1" ht="12.75" customHeight="1" x14ac:dyDescent="0.2"/>
    <row r="739" customFormat="1" ht="12.75" customHeight="1" x14ac:dyDescent="0.2"/>
    <row r="740" customFormat="1" ht="12.75" customHeight="1" x14ac:dyDescent="0.2"/>
    <row r="741" customFormat="1" ht="12.75" customHeight="1" x14ac:dyDescent="0.2"/>
    <row r="742" customFormat="1" ht="12.75" customHeight="1" x14ac:dyDescent="0.2"/>
    <row r="743" customFormat="1" ht="12.75" customHeight="1" x14ac:dyDescent="0.2"/>
    <row r="744" customFormat="1" ht="12.75" customHeight="1" x14ac:dyDescent="0.2"/>
    <row r="745" customFormat="1" ht="12.75" customHeight="1" x14ac:dyDescent="0.2"/>
    <row r="746" customFormat="1" ht="12.75" customHeight="1" x14ac:dyDescent="0.2"/>
    <row r="747" customFormat="1" ht="12.75" customHeight="1" x14ac:dyDescent="0.2"/>
    <row r="748" customFormat="1" ht="12.75" customHeight="1" x14ac:dyDescent="0.2"/>
    <row r="749" customFormat="1" ht="12.75" customHeight="1" x14ac:dyDescent="0.2"/>
    <row r="750" customFormat="1" ht="12.75" customHeight="1" x14ac:dyDescent="0.2"/>
    <row r="751" customFormat="1" ht="12.75" customHeight="1" x14ac:dyDescent="0.2"/>
    <row r="752" customFormat="1" ht="12.75" customHeight="1" x14ac:dyDescent="0.2"/>
    <row r="753" customFormat="1" ht="12.75" customHeight="1" x14ac:dyDescent="0.2"/>
    <row r="754" customFormat="1" ht="12.75" customHeight="1" x14ac:dyDescent="0.2"/>
    <row r="755" customFormat="1" ht="12.75" customHeight="1" x14ac:dyDescent="0.2"/>
    <row r="756" customFormat="1" ht="12.75" customHeight="1" x14ac:dyDescent="0.2"/>
    <row r="757" customFormat="1" ht="12.75" customHeight="1" x14ac:dyDescent="0.2"/>
    <row r="758" customFormat="1" ht="12.75" customHeight="1" x14ac:dyDescent="0.2"/>
    <row r="759" customFormat="1" ht="12.75" customHeight="1" x14ac:dyDescent="0.2"/>
    <row r="760" customFormat="1" ht="12.75" customHeight="1" x14ac:dyDescent="0.2"/>
    <row r="761" customFormat="1" ht="12.75" customHeight="1" x14ac:dyDescent="0.2"/>
    <row r="762" customFormat="1" ht="12.75" customHeight="1" x14ac:dyDescent="0.2"/>
    <row r="763" customFormat="1" ht="12.75" customHeight="1" x14ac:dyDescent="0.2"/>
    <row r="764" customFormat="1" ht="12.75" customHeight="1" x14ac:dyDescent="0.2"/>
    <row r="765" customFormat="1" ht="12.75" customHeight="1" x14ac:dyDescent="0.2"/>
    <row r="766" customFormat="1" ht="12.75" customHeight="1" x14ac:dyDescent="0.2"/>
    <row r="767" customFormat="1" ht="12.75" customHeight="1" x14ac:dyDescent="0.2"/>
    <row r="768" customFormat="1" ht="12.75" customHeight="1" x14ac:dyDescent="0.2"/>
    <row r="769" customFormat="1" ht="12.75" customHeight="1" x14ac:dyDescent="0.2"/>
    <row r="770" customFormat="1" ht="12.75" customHeight="1" x14ac:dyDescent="0.2"/>
    <row r="771" customFormat="1" ht="12.75" customHeight="1" x14ac:dyDescent="0.2"/>
    <row r="772" customFormat="1" ht="12.75" customHeight="1" x14ac:dyDescent="0.2"/>
    <row r="773" customFormat="1" ht="12.75" customHeight="1" x14ac:dyDescent="0.2"/>
    <row r="774" customFormat="1" ht="12.75" customHeight="1" x14ac:dyDescent="0.2"/>
    <row r="775" customFormat="1" ht="12.75" customHeight="1" x14ac:dyDescent="0.2"/>
    <row r="776" customFormat="1" ht="12.75" customHeight="1" x14ac:dyDescent="0.2"/>
    <row r="777" customFormat="1" ht="12.75" customHeight="1" x14ac:dyDescent="0.2"/>
    <row r="778" customFormat="1" ht="12.75" customHeight="1" x14ac:dyDescent="0.2"/>
    <row r="779" customFormat="1" ht="12.75" customHeight="1" x14ac:dyDescent="0.2"/>
    <row r="780" customFormat="1" ht="12.75" customHeight="1" x14ac:dyDescent="0.2"/>
    <row r="781" customFormat="1" ht="12.75" customHeight="1" x14ac:dyDescent="0.2"/>
    <row r="782" customFormat="1" ht="12.75" customHeight="1" x14ac:dyDescent="0.2"/>
    <row r="783" customFormat="1" ht="12.75" customHeight="1" x14ac:dyDescent="0.2"/>
    <row r="784" customFormat="1" ht="12.75" customHeight="1" x14ac:dyDescent="0.2"/>
    <row r="785" customFormat="1" ht="12.75" customHeight="1" x14ac:dyDescent="0.2"/>
    <row r="786" customFormat="1" ht="12.75" customHeight="1" x14ac:dyDescent="0.2"/>
    <row r="787" customFormat="1" ht="12.75" customHeight="1" x14ac:dyDescent="0.2"/>
    <row r="788" customFormat="1" ht="12.75" customHeight="1" x14ac:dyDescent="0.2"/>
    <row r="789" customFormat="1" ht="12.75" customHeight="1" x14ac:dyDescent="0.2"/>
    <row r="790" customFormat="1" ht="12.75" customHeight="1" x14ac:dyDescent="0.2"/>
    <row r="791" customFormat="1" ht="12.75" customHeight="1" x14ac:dyDescent="0.2"/>
    <row r="792" customFormat="1" ht="12.75" customHeight="1" x14ac:dyDescent="0.2"/>
    <row r="793" customFormat="1" ht="12.75" customHeight="1" x14ac:dyDescent="0.2"/>
    <row r="794" customFormat="1" ht="12.75" customHeight="1" x14ac:dyDescent="0.2"/>
    <row r="795" customFormat="1" ht="12.75" customHeight="1" x14ac:dyDescent="0.2"/>
    <row r="796" customFormat="1" ht="12.75" customHeight="1" x14ac:dyDescent="0.2"/>
    <row r="797" customFormat="1" ht="12.75" customHeight="1" x14ac:dyDescent="0.2"/>
    <row r="798" customFormat="1" ht="12.75" customHeight="1" x14ac:dyDescent="0.2"/>
    <row r="799" customFormat="1" ht="12.75" customHeight="1" x14ac:dyDescent="0.2"/>
    <row r="800" customFormat="1" ht="12.75" customHeight="1" x14ac:dyDescent="0.2"/>
    <row r="801" customFormat="1" ht="12.75" customHeight="1" x14ac:dyDescent="0.2"/>
    <row r="802" customFormat="1" ht="12.75" customHeight="1" x14ac:dyDescent="0.2"/>
    <row r="803" customFormat="1" ht="12.75" customHeight="1" x14ac:dyDescent="0.2"/>
    <row r="804" customFormat="1" ht="12.75" customHeight="1" x14ac:dyDescent="0.2"/>
    <row r="805" customFormat="1" ht="12.75" customHeight="1" x14ac:dyDescent="0.2"/>
    <row r="806" customFormat="1" ht="12.75" customHeight="1" x14ac:dyDescent="0.2"/>
    <row r="807" customFormat="1" ht="12.75" customHeight="1" x14ac:dyDescent="0.2"/>
    <row r="808" customFormat="1" ht="12.75" customHeight="1" x14ac:dyDescent="0.2"/>
    <row r="809" customFormat="1" ht="12.75" customHeight="1" x14ac:dyDescent="0.2"/>
    <row r="810" customFormat="1" ht="12.75" customHeight="1" x14ac:dyDescent="0.2"/>
    <row r="811" customFormat="1" ht="12.75" customHeight="1" x14ac:dyDescent="0.2"/>
    <row r="812" customFormat="1" ht="12.75" customHeight="1" x14ac:dyDescent="0.2"/>
    <row r="813" customFormat="1" ht="12.75" customHeight="1" x14ac:dyDescent="0.2"/>
    <row r="814" customFormat="1" ht="12.75" customHeight="1" x14ac:dyDescent="0.2"/>
    <row r="815" customFormat="1" ht="12.75" customHeight="1" x14ac:dyDescent="0.2"/>
    <row r="816" customFormat="1" ht="12.75" customHeight="1" x14ac:dyDescent="0.2"/>
    <row r="817" customFormat="1" ht="12.75" customHeight="1" x14ac:dyDescent="0.2"/>
    <row r="818" customFormat="1" ht="12.75" customHeight="1" x14ac:dyDescent="0.2"/>
    <row r="819" customFormat="1" ht="12.75" customHeight="1" x14ac:dyDescent="0.2"/>
    <row r="820" customFormat="1" ht="12.75" customHeight="1" x14ac:dyDescent="0.2"/>
    <row r="821" customFormat="1" ht="12.75" customHeight="1" x14ac:dyDescent="0.2"/>
    <row r="822" customFormat="1" ht="12.75" customHeight="1" x14ac:dyDescent="0.2"/>
    <row r="823" customFormat="1" ht="12.75" customHeight="1" x14ac:dyDescent="0.2"/>
    <row r="824" customFormat="1" ht="12.75" customHeight="1" x14ac:dyDescent="0.2"/>
    <row r="825" customFormat="1" ht="12.75" customHeight="1" x14ac:dyDescent="0.2"/>
    <row r="826" customFormat="1" ht="12.75" customHeight="1" x14ac:dyDescent="0.2"/>
    <row r="827" customFormat="1" ht="12.75" customHeight="1" x14ac:dyDescent="0.2"/>
    <row r="828" customFormat="1" ht="12.75" customHeight="1" x14ac:dyDescent="0.2"/>
    <row r="829" customFormat="1" ht="12.75" customHeight="1" x14ac:dyDescent="0.2"/>
    <row r="830" customFormat="1" ht="12.75" customHeight="1" x14ac:dyDescent="0.2"/>
    <row r="831" customFormat="1" ht="12.75" customHeight="1" x14ac:dyDescent="0.2"/>
    <row r="832" customFormat="1" ht="12.75" customHeight="1" x14ac:dyDescent="0.2"/>
    <row r="833" customFormat="1" ht="12.75" customHeight="1" x14ac:dyDescent="0.2"/>
    <row r="834" customFormat="1" ht="12.75" customHeight="1" x14ac:dyDescent="0.2"/>
    <row r="835" customFormat="1" ht="12.75" customHeight="1" x14ac:dyDescent="0.2"/>
    <row r="836" customFormat="1" ht="12.75" customHeight="1" x14ac:dyDescent="0.2"/>
    <row r="837" customFormat="1" ht="12.75" customHeight="1" x14ac:dyDescent="0.2"/>
    <row r="838" customFormat="1" ht="12.75" customHeight="1" x14ac:dyDescent="0.2"/>
    <row r="839" customFormat="1" ht="12.75" customHeight="1" x14ac:dyDescent="0.2"/>
    <row r="840" customFormat="1" ht="12.75" customHeight="1" x14ac:dyDescent="0.2"/>
    <row r="841" customFormat="1" ht="12.75" customHeight="1" x14ac:dyDescent="0.2"/>
    <row r="842" customFormat="1" ht="12.75" customHeight="1" x14ac:dyDescent="0.2"/>
    <row r="843" customFormat="1" ht="12.75" customHeight="1" x14ac:dyDescent="0.2"/>
    <row r="844" customFormat="1" ht="12.75" customHeight="1" x14ac:dyDescent="0.2"/>
    <row r="845" customFormat="1" ht="12.75" customHeight="1" x14ac:dyDescent="0.2"/>
    <row r="846" customFormat="1" ht="12.75" customHeight="1" x14ac:dyDescent="0.2"/>
    <row r="847" customFormat="1" ht="12.75" customHeight="1" x14ac:dyDescent="0.2"/>
    <row r="848" customFormat="1" ht="12.75" customHeight="1" x14ac:dyDescent="0.2"/>
    <row r="849" customFormat="1" ht="12.75" customHeight="1" x14ac:dyDescent="0.2"/>
    <row r="850" customFormat="1" ht="12.75" customHeight="1" x14ac:dyDescent="0.2"/>
    <row r="851" customFormat="1" ht="12.75" customHeight="1" x14ac:dyDescent="0.2"/>
    <row r="852" customFormat="1" ht="12.75" customHeight="1" x14ac:dyDescent="0.2"/>
    <row r="853" customFormat="1" ht="12.75" customHeight="1" x14ac:dyDescent="0.2"/>
    <row r="854" customFormat="1" ht="12.75" customHeight="1" x14ac:dyDescent="0.2"/>
    <row r="855" customFormat="1" ht="12.75" customHeight="1" x14ac:dyDescent="0.2"/>
    <row r="856" customFormat="1" ht="12.75" customHeight="1" x14ac:dyDescent="0.2"/>
    <row r="857" customFormat="1" ht="12.75" customHeight="1" x14ac:dyDescent="0.2"/>
    <row r="858" customFormat="1" ht="12.75" customHeight="1" x14ac:dyDescent="0.2"/>
    <row r="859" customFormat="1" ht="12.75" customHeight="1" x14ac:dyDescent="0.2"/>
    <row r="860" customFormat="1" ht="12.75" customHeight="1" x14ac:dyDescent="0.2"/>
    <row r="861" customFormat="1" ht="12.75" customHeight="1" x14ac:dyDescent="0.2"/>
    <row r="862" customFormat="1" ht="12.75" customHeight="1" x14ac:dyDescent="0.2"/>
    <row r="863" customFormat="1" ht="12.75" customHeight="1" x14ac:dyDescent="0.2"/>
    <row r="864" customFormat="1" ht="12.75" customHeight="1" x14ac:dyDescent="0.2"/>
    <row r="865" customFormat="1" ht="12.75" customHeight="1" x14ac:dyDescent="0.2"/>
    <row r="866" customFormat="1" ht="12.75" customHeight="1" x14ac:dyDescent="0.2"/>
    <row r="867" customFormat="1" ht="12.75" customHeight="1" x14ac:dyDescent="0.2"/>
    <row r="868" customFormat="1" ht="12.75" customHeight="1" x14ac:dyDescent="0.2"/>
    <row r="869" customFormat="1" ht="12.75" customHeight="1" x14ac:dyDescent="0.2"/>
    <row r="870" customFormat="1" ht="12.75" customHeight="1" x14ac:dyDescent="0.2"/>
    <row r="871" customFormat="1" ht="12.75" customHeight="1" x14ac:dyDescent="0.2"/>
    <row r="872" customFormat="1" ht="12.75" customHeight="1" x14ac:dyDescent="0.2"/>
    <row r="873" customFormat="1" ht="12.75" customHeight="1" x14ac:dyDescent="0.2"/>
    <row r="874" customFormat="1" ht="12.75" customHeight="1" x14ac:dyDescent="0.2"/>
    <row r="875" customFormat="1" ht="12.75" customHeight="1" x14ac:dyDescent="0.2"/>
    <row r="876" customFormat="1" ht="12.75" customHeight="1" x14ac:dyDescent="0.2"/>
    <row r="877" customFormat="1" ht="12.75" customHeight="1" x14ac:dyDescent="0.2"/>
    <row r="878" customFormat="1" ht="12.75" customHeight="1" x14ac:dyDescent="0.2"/>
    <row r="879" customFormat="1" ht="12.75" customHeight="1" x14ac:dyDescent="0.2"/>
    <row r="880" customFormat="1" ht="12.75" customHeight="1" x14ac:dyDescent="0.2"/>
    <row r="881" customFormat="1" ht="12.75" customHeight="1" x14ac:dyDescent="0.2"/>
    <row r="882" customFormat="1" ht="12.75" customHeight="1" x14ac:dyDescent="0.2"/>
    <row r="883" customFormat="1" ht="12.75" customHeight="1" x14ac:dyDescent="0.2"/>
    <row r="884" customFormat="1" ht="12.75" customHeight="1" x14ac:dyDescent="0.2"/>
    <row r="885" customFormat="1" ht="12.75" customHeight="1" x14ac:dyDescent="0.2"/>
    <row r="886" customFormat="1" ht="12.75" customHeight="1" x14ac:dyDescent="0.2"/>
    <row r="887" customFormat="1" ht="12.75" customHeight="1" x14ac:dyDescent="0.2"/>
    <row r="888" customFormat="1" ht="12.75" customHeight="1" x14ac:dyDescent="0.2"/>
    <row r="889" customFormat="1" ht="12.75" customHeight="1" x14ac:dyDescent="0.2"/>
    <row r="890" customFormat="1" ht="12.75" customHeight="1" x14ac:dyDescent="0.2"/>
    <row r="891" customFormat="1" ht="12.75" customHeight="1" x14ac:dyDescent="0.2"/>
    <row r="892" customFormat="1" ht="12.75" customHeight="1" x14ac:dyDescent="0.2"/>
    <row r="893" customFormat="1" ht="12.75" customHeight="1" x14ac:dyDescent="0.2"/>
    <row r="894" customFormat="1" ht="12.75" customHeight="1" x14ac:dyDescent="0.2"/>
    <row r="895" customFormat="1" ht="12.75" customHeight="1" x14ac:dyDescent="0.2"/>
    <row r="896" customFormat="1" ht="12.75" customHeight="1" x14ac:dyDescent="0.2"/>
    <row r="897" customFormat="1" ht="12.75" customHeight="1" x14ac:dyDescent="0.2"/>
    <row r="898" customFormat="1" ht="12.75" customHeight="1" x14ac:dyDescent="0.2"/>
    <row r="899" customFormat="1" ht="12.75" customHeight="1" x14ac:dyDescent="0.2"/>
    <row r="900" customFormat="1" ht="12.75" customHeight="1" x14ac:dyDescent="0.2"/>
    <row r="901" customFormat="1" ht="12.75" customHeight="1" x14ac:dyDescent="0.2"/>
    <row r="902" customFormat="1" ht="12.75" customHeight="1" x14ac:dyDescent="0.2"/>
    <row r="903" customFormat="1" ht="12.75" customHeight="1" x14ac:dyDescent="0.2"/>
    <row r="904" customFormat="1" ht="12.75" customHeight="1" x14ac:dyDescent="0.2"/>
    <row r="905" customFormat="1" ht="12.75" customHeight="1" x14ac:dyDescent="0.2"/>
    <row r="906" customFormat="1" ht="12.75" customHeight="1" x14ac:dyDescent="0.2"/>
    <row r="907" customFormat="1" ht="12.75" customHeight="1" x14ac:dyDescent="0.2"/>
    <row r="908" customFormat="1" ht="12.75" customHeight="1" x14ac:dyDescent="0.2"/>
    <row r="909" customFormat="1" ht="12.75" customHeight="1" x14ac:dyDescent="0.2"/>
    <row r="910" customFormat="1" ht="12.75" customHeight="1" x14ac:dyDescent="0.2"/>
    <row r="911" customFormat="1" ht="12.75" customHeight="1" x14ac:dyDescent="0.2"/>
    <row r="912" customFormat="1" ht="12.75" customHeight="1" x14ac:dyDescent="0.2"/>
    <row r="913" customFormat="1" ht="12.75" customHeight="1" x14ac:dyDescent="0.2"/>
    <row r="914" customFormat="1" ht="12.75" customHeight="1" x14ac:dyDescent="0.2"/>
    <row r="915" customFormat="1" ht="12.75" customHeight="1" x14ac:dyDescent="0.2"/>
    <row r="916" customFormat="1" ht="12.75" customHeight="1" x14ac:dyDescent="0.2"/>
    <row r="917" customFormat="1" ht="12.75" customHeight="1" x14ac:dyDescent="0.2"/>
    <row r="918" customFormat="1" ht="12.75" customHeight="1" x14ac:dyDescent="0.2"/>
    <row r="919" customFormat="1" ht="12.75" customHeight="1" x14ac:dyDescent="0.2"/>
    <row r="920" customFormat="1" ht="12.75" customHeight="1" x14ac:dyDescent="0.2"/>
    <row r="921" customFormat="1" ht="12.75" customHeight="1" x14ac:dyDescent="0.2"/>
    <row r="922" customFormat="1" ht="12.75" customHeight="1" x14ac:dyDescent="0.2"/>
    <row r="923" customFormat="1" ht="12.75" customHeight="1" x14ac:dyDescent="0.2"/>
    <row r="924" customFormat="1" ht="12.75" customHeight="1" x14ac:dyDescent="0.2"/>
    <row r="925" customFormat="1" ht="12.75" customHeight="1" x14ac:dyDescent="0.2"/>
    <row r="926" customFormat="1" ht="12.75" customHeight="1" x14ac:dyDescent="0.2"/>
    <row r="927" customFormat="1" ht="12.75" customHeight="1" x14ac:dyDescent="0.2"/>
    <row r="928" customFormat="1" ht="12.75" customHeight="1" x14ac:dyDescent="0.2"/>
    <row r="929" customFormat="1" ht="12.75" customHeight="1" x14ac:dyDescent="0.2"/>
    <row r="930" customFormat="1" ht="12.75" customHeight="1" x14ac:dyDescent="0.2"/>
    <row r="931" customFormat="1" ht="12.75" customHeight="1" x14ac:dyDescent="0.2"/>
    <row r="932" customFormat="1" ht="12.75" customHeight="1" x14ac:dyDescent="0.2"/>
    <row r="933" customFormat="1" ht="12.75" customHeight="1" x14ac:dyDescent="0.2"/>
    <row r="934" customFormat="1" ht="12.75" customHeight="1" x14ac:dyDescent="0.2"/>
    <row r="935" customFormat="1" ht="12.75" customHeight="1" x14ac:dyDescent="0.2"/>
    <row r="936" customFormat="1" ht="12.75" customHeight="1" x14ac:dyDescent="0.2"/>
    <row r="937" customFormat="1" ht="12.75" customHeight="1" x14ac:dyDescent="0.2"/>
    <row r="938" customFormat="1" ht="12.75" customHeight="1" x14ac:dyDescent="0.2"/>
    <row r="939" customFormat="1" ht="12.75" customHeight="1" x14ac:dyDescent="0.2"/>
    <row r="940" customFormat="1" ht="12.75" customHeight="1" x14ac:dyDescent="0.2"/>
    <row r="941" customFormat="1" ht="12.75" customHeight="1" x14ac:dyDescent="0.2"/>
    <row r="942" customFormat="1" ht="12.75" customHeight="1" x14ac:dyDescent="0.2"/>
    <row r="943" customFormat="1" ht="12.75" customHeight="1" x14ac:dyDescent="0.2"/>
    <row r="944" customFormat="1" ht="12.75" customHeight="1" x14ac:dyDescent="0.2"/>
    <row r="945" customFormat="1" ht="12.75" customHeight="1" x14ac:dyDescent="0.2"/>
    <row r="946" customFormat="1" ht="12.75" customHeight="1" x14ac:dyDescent="0.2"/>
    <row r="947" customFormat="1" ht="12.75" customHeight="1" x14ac:dyDescent="0.2"/>
    <row r="948" customFormat="1" ht="12.75" customHeight="1" x14ac:dyDescent="0.2"/>
    <row r="949" customFormat="1" ht="12.75" customHeight="1" x14ac:dyDescent="0.2"/>
    <row r="950" customFormat="1" ht="12.75" customHeight="1" x14ac:dyDescent="0.2"/>
    <row r="951" customFormat="1" ht="12.75" customHeight="1" x14ac:dyDescent="0.2"/>
    <row r="952" customFormat="1" ht="12.75" customHeight="1" x14ac:dyDescent="0.2"/>
    <row r="953" customFormat="1" ht="12.75" customHeight="1" x14ac:dyDescent="0.2"/>
    <row r="954" customFormat="1" ht="12.75" customHeight="1" x14ac:dyDescent="0.2"/>
    <row r="955" customFormat="1" ht="12.75" customHeight="1" x14ac:dyDescent="0.2"/>
    <row r="956" customFormat="1" ht="12.75" customHeight="1" x14ac:dyDescent="0.2"/>
    <row r="957" customFormat="1" ht="12.75" customHeight="1" x14ac:dyDescent="0.2"/>
    <row r="958" customFormat="1" ht="12.75" customHeight="1" x14ac:dyDescent="0.2"/>
    <row r="959" customFormat="1" ht="12.75" customHeight="1" x14ac:dyDescent="0.2"/>
    <row r="960" customFormat="1" ht="12.75" customHeight="1" x14ac:dyDescent="0.2"/>
    <row r="961" customFormat="1" ht="12.75" customHeight="1" x14ac:dyDescent="0.2"/>
    <row r="962" customFormat="1" ht="12.75" customHeight="1" x14ac:dyDescent="0.2"/>
    <row r="963" customFormat="1" ht="12.75" customHeight="1" x14ac:dyDescent="0.2"/>
    <row r="964" customFormat="1" ht="12.75" customHeight="1" x14ac:dyDescent="0.2"/>
    <row r="965" customFormat="1" ht="12.75" customHeight="1" x14ac:dyDescent="0.2"/>
    <row r="966" customFormat="1" ht="12.75" customHeight="1" x14ac:dyDescent="0.2"/>
    <row r="967" customFormat="1" ht="12.75" customHeight="1" x14ac:dyDescent="0.2"/>
    <row r="968" customFormat="1" ht="12.75" customHeight="1" x14ac:dyDescent="0.2"/>
    <row r="969" customFormat="1" ht="12.75" customHeight="1" x14ac:dyDescent="0.2"/>
    <row r="970" customFormat="1" ht="12.75" customHeight="1" x14ac:dyDescent="0.2"/>
    <row r="971" customFormat="1" ht="12.75" customHeight="1" x14ac:dyDescent="0.2"/>
    <row r="972" customFormat="1" ht="12.75" customHeight="1" x14ac:dyDescent="0.2"/>
    <row r="973" customFormat="1" ht="12.75" customHeight="1" x14ac:dyDescent="0.2"/>
    <row r="974" customFormat="1" ht="12.75" customHeight="1" x14ac:dyDescent="0.2"/>
    <row r="975" customFormat="1" ht="12.75" customHeight="1" x14ac:dyDescent="0.2"/>
    <row r="976" customFormat="1" ht="12.75" customHeight="1" x14ac:dyDescent="0.2"/>
    <row r="977" customFormat="1" ht="12.75" customHeight="1" x14ac:dyDescent="0.2"/>
    <row r="978" customFormat="1" ht="12.75" customHeight="1" x14ac:dyDescent="0.2"/>
    <row r="979" customFormat="1" ht="12.75" customHeight="1" x14ac:dyDescent="0.2"/>
    <row r="980" customFormat="1" ht="12.75" customHeight="1" x14ac:dyDescent="0.2"/>
    <row r="981" customFormat="1" ht="12.75" customHeight="1" x14ac:dyDescent="0.2"/>
    <row r="982" customFormat="1" ht="12.75" customHeight="1" x14ac:dyDescent="0.2"/>
    <row r="983" customFormat="1" ht="12.75" customHeight="1" x14ac:dyDescent="0.2"/>
    <row r="984" customFormat="1" ht="12.75" customHeight="1" x14ac:dyDescent="0.2"/>
    <row r="985" customFormat="1" ht="12.75" customHeight="1" x14ac:dyDescent="0.2"/>
    <row r="986" customFormat="1" ht="12.75" customHeight="1" x14ac:dyDescent="0.2"/>
    <row r="987" customFormat="1" ht="12.75" customHeight="1" x14ac:dyDescent="0.2"/>
    <row r="988" customFormat="1" ht="12.75" customHeight="1" x14ac:dyDescent="0.2"/>
    <row r="989" customFormat="1" ht="12.75" customHeight="1" x14ac:dyDescent="0.2"/>
    <row r="990" customFormat="1" ht="12.75" customHeight="1" x14ac:dyDescent="0.2"/>
    <row r="991" customFormat="1" ht="12.75" customHeight="1" x14ac:dyDescent="0.2"/>
    <row r="992" customFormat="1" ht="12.75" customHeight="1" x14ac:dyDescent="0.2"/>
    <row r="993" customFormat="1" ht="12.75" customHeight="1" x14ac:dyDescent="0.2"/>
    <row r="994" customFormat="1" ht="12.75" customHeight="1" x14ac:dyDescent="0.2"/>
    <row r="995" customFormat="1" ht="12.75" customHeight="1" x14ac:dyDescent="0.2"/>
    <row r="996" customFormat="1" ht="12.75" customHeight="1" x14ac:dyDescent="0.2"/>
    <row r="997" customFormat="1" ht="12.75" customHeight="1" x14ac:dyDescent="0.2"/>
    <row r="998" customFormat="1" ht="12.75" customHeight="1" x14ac:dyDescent="0.2"/>
    <row r="999" customFormat="1" ht="12.75" customHeight="1" x14ac:dyDescent="0.2"/>
    <row r="1000" customFormat="1" ht="12.75" customHeight="1" x14ac:dyDescent="0.2"/>
    <row r="1001" customFormat="1" ht="12.75" customHeight="1" x14ac:dyDescent="0.2"/>
    <row r="1002" customFormat="1" ht="12.75" customHeight="1" x14ac:dyDescent="0.2"/>
    <row r="1003" customFormat="1" ht="12.75" customHeight="1" x14ac:dyDescent="0.2"/>
    <row r="1004" customFormat="1" ht="12.75" customHeight="1" x14ac:dyDescent="0.2"/>
  </sheetData>
  <sheetProtection algorithmName="SHA-512" hashValue="nyVny49r3RhvM06iDjO1g6nPFwlbu2ZZxcFtDMkNfFeMbmoJagcX0v4qAQV5IFmVX7vumgjrMAX3RRncr4xsRg==" saltValue="zfqWsuZiOSQ7t3nzM8VrpQ==" spinCount="100000" sheet="1" objects="1" scenarios="1" formatColumns="0" formatRows="0"/>
  <mergeCells count="10">
    <mergeCell ref="B42:H44"/>
    <mergeCell ref="B32:H35"/>
    <mergeCell ref="B36:H37"/>
    <mergeCell ref="B39:H39"/>
    <mergeCell ref="B40:H40"/>
    <mergeCell ref="B1:H1"/>
    <mergeCell ref="C29:C30"/>
    <mergeCell ref="A2:H3"/>
    <mergeCell ref="A4:H4"/>
    <mergeCell ref="A28:F28"/>
  </mergeCells>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756DB1-0556-D84A-99C9-527770606A3A}">
  <dimension ref="A1:M35"/>
  <sheetViews>
    <sheetView zoomScale="130" zoomScaleNormal="130" workbookViewId="0">
      <selection activeCell="E26" sqref="E26"/>
    </sheetView>
  </sheetViews>
  <sheetFormatPr baseColWidth="10" defaultColWidth="10.59765625" defaultRowHeight="15" x14ac:dyDescent="0.2"/>
  <cols>
    <col min="1" max="1" width="10.59765625" style="14"/>
    <col min="2" max="2" width="68.59765625" style="14" customWidth="1"/>
    <col min="3" max="3" width="12.19921875" style="14" customWidth="1"/>
    <col min="4" max="4" width="12.59765625" style="14" customWidth="1"/>
    <col min="5" max="5" width="16.19921875" style="14" customWidth="1"/>
    <col min="6" max="6" width="18" style="14" customWidth="1"/>
    <col min="7" max="12" width="10.59765625" style="14"/>
    <col min="13" max="13" width="15.3984375" style="14" customWidth="1"/>
    <col min="14" max="16384" width="10.59765625" style="14"/>
  </cols>
  <sheetData>
    <row r="1" spans="1:13" ht="15" customHeight="1" x14ac:dyDescent="0.2">
      <c r="A1" s="176" t="s">
        <v>124</v>
      </c>
      <c r="B1" s="177"/>
      <c r="C1" s="177"/>
      <c r="D1" s="177"/>
      <c r="E1" s="177"/>
      <c r="F1" s="178"/>
    </row>
    <row r="2" spans="1:13" ht="15" customHeight="1" x14ac:dyDescent="0.2">
      <c r="A2" s="179"/>
      <c r="B2" s="180"/>
      <c r="C2" s="180"/>
      <c r="D2" s="180"/>
      <c r="E2" s="180"/>
      <c r="F2" s="181"/>
    </row>
    <row r="3" spans="1:13" x14ac:dyDescent="0.2">
      <c r="B3" s="182" t="s">
        <v>123</v>
      </c>
      <c r="C3" s="182"/>
      <c r="D3" s="182"/>
      <c r="E3" s="182"/>
      <c r="F3" s="66"/>
    </row>
    <row r="4" spans="1:13" x14ac:dyDescent="0.2">
      <c r="A4" s="183" t="s">
        <v>122</v>
      </c>
      <c r="B4" s="184"/>
      <c r="C4" s="184"/>
      <c r="D4" s="184"/>
      <c r="E4" s="184"/>
      <c r="F4" s="185"/>
    </row>
    <row r="5" spans="1:13" ht="16" thickBot="1" x14ac:dyDescent="0.25">
      <c r="A5" s="186"/>
      <c r="B5" s="186"/>
      <c r="C5" s="186"/>
      <c r="D5" s="186"/>
      <c r="E5" s="186"/>
      <c r="F5" s="186"/>
    </row>
    <row r="6" spans="1:13" ht="16" thickBot="1" x14ac:dyDescent="0.25">
      <c r="A6" s="65" t="s">
        <v>121</v>
      </c>
      <c r="B6" s="65" t="s">
        <v>120</v>
      </c>
      <c r="C6" s="65" t="s">
        <v>119</v>
      </c>
      <c r="D6" s="65" t="s">
        <v>118</v>
      </c>
      <c r="E6" s="65" t="s">
        <v>117</v>
      </c>
      <c r="F6" s="65" t="s">
        <v>116</v>
      </c>
      <c r="H6" s="64"/>
      <c r="I6" s="64"/>
      <c r="J6" s="64"/>
      <c r="K6" s="64"/>
      <c r="L6" s="64"/>
      <c r="M6" s="64"/>
    </row>
    <row r="7" spans="1:13" x14ac:dyDescent="0.2">
      <c r="A7" s="63">
        <v>1</v>
      </c>
      <c r="B7" s="62" t="s">
        <v>115</v>
      </c>
      <c r="C7" s="61">
        <v>1680</v>
      </c>
      <c r="D7" s="61" t="s">
        <v>85</v>
      </c>
      <c r="E7" s="67">
        <v>0</v>
      </c>
      <c r="F7" s="46">
        <f t="shared" ref="F7:F28" si="0">C7*E7</f>
        <v>0</v>
      </c>
      <c r="H7" s="15"/>
      <c r="I7" s="15"/>
      <c r="J7" s="15"/>
      <c r="K7" s="15"/>
    </row>
    <row r="8" spans="1:13" x14ac:dyDescent="0.2">
      <c r="A8" s="57">
        <v>2</v>
      </c>
      <c r="B8" s="56" t="s">
        <v>114</v>
      </c>
      <c r="C8" s="55">
        <v>550</v>
      </c>
      <c r="D8" s="55" t="s">
        <v>85</v>
      </c>
      <c r="E8" s="68">
        <v>0</v>
      </c>
      <c r="F8" s="42">
        <f t="shared" si="0"/>
        <v>0</v>
      </c>
      <c r="H8" s="15"/>
      <c r="I8" s="15"/>
      <c r="J8" s="15"/>
      <c r="K8" s="15"/>
    </row>
    <row r="9" spans="1:13" x14ac:dyDescent="0.2">
      <c r="A9" s="57">
        <v>3</v>
      </c>
      <c r="B9" s="56" t="s">
        <v>113</v>
      </c>
      <c r="C9" s="55">
        <v>450</v>
      </c>
      <c r="D9" s="55" t="s">
        <v>85</v>
      </c>
      <c r="E9" s="68">
        <v>0</v>
      </c>
      <c r="F9" s="42">
        <f t="shared" si="0"/>
        <v>0</v>
      </c>
      <c r="H9" s="15"/>
      <c r="I9" s="15"/>
      <c r="J9" s="15"/>
      <c r="K9" s="15"/>
    </row>
    <row r="10" spans="1:13" x14ac:dyDescent="0.2">
      <c r="A10" s="57">
        <v>4</v>
      </c>
      <c r="B10" s="56" t="s">
        <v>112</v>
      </c>
      <c r="C10" s="55">
        <v>160</v>
      </c>
      <c r="D10" s="55" t="s">
        <v>85</v>
      </c>
      <c r="E10" s="68">
        <v>0</v>
      </c>
      <c r="F10" s="42">
        <f t="shared" si="0"/>
        <v>0</v>
      </c>
      <c r="H10" s="15"/>
      <c r="I10" s="60"/>
      <c r="J10" s="15"/>
      <c r="K10" s="15"/>
    </row>
    <row r="11" spans="1:13" x14ac:dyDescent="0.2">
      <c r="A11" s="57">
        <v>5</v>
      </c>
      <c r="B11" s="56" t="s">
        <v>111</v>
      </c>
      <c r="C11" s="55">
        <v>60</v>
      </c>
      <c r="D11" s="55" t="s">
        <v>85</v>
      </c>
      <c r="E11" s="68">
        <v>0</v>
      </c>
      <c r="F11" s="42">
        <f t="shared" si="0"/>
        <v>0</v>
      </c>
      <c r="H11" s="15"/>
      <c r="I11" s="15"/>
      <c r="J11" s="15"/>
      <c r="K11" s="15"/>
    </row>
    <row r="12" spans="1:13" x14ac:dyDescent="0.2">
      <c r="A12" s="57">
        <v>6</v>
      </c>
      <c r="B12" s="58" t="s">
        <v>110</v>
      </c>
      <c r="C12" s="55">
        <v>37</v>
      </c>
      <c r="D12" s="55" t="s">
        <v>19</v>
      </c>
      <c r="E12" s="68">
        <v>0</v>
      </c>
      <c r="F12" s="42">
        <f t="shared" si="0"/>
        <v>0</v>
      </c>
      <c r="H12" s="15"/>
      <c r="I12" s="15"/>
      <c r="J12" s="15"/>
      <c r="K12" s="15"/>
    </row>
    <row r="13" spans="1:13" ht="26.25" customHeight="1" x14ac:dyDescent="0.2">
      <c r="A13" s="57">
        <v>7</v>
      </c>
      <c r="B13" s="58" t="s">
        <v>109</v>
      </c>
      <c r="C13" s="55">
        <v>1</v>
      </c>
      <c r="D13" s="55" t="s">
        <v>19</v>
      </c>
      <c r="E13" s="68">
        <v>0</v>
      </c>
      <c r="F13" s="42">
        <f t="shared" si="0"/>
        <v>0</v>
      </c>
      <c r="H13" s="15"/>
      <c r="I13" s="15"/>
      <c r="J13" s="15"/>
      <c r="K13" s="15"/>
    </row>
    <row r="14" spans="1:13" ht="26" x14ac:dyDescent="0.2">
      <c r="A14" s="57">
        <v>8</v>
      </c>
      <c r="B14" s="58" t="s">
        <v>108</v>
      </c>
      <c r="C14" s="55">
        <v>8</v>
      </c>
      <c r="D14" s="55" t="s">
        <v>19</v>
      </c>
      <c r="E14" s="68">
        <v>0</v>
      </c>
      <c r="F14" s="42">
        <f t="shared" si="0"/>
        <v>0</v>
      </c>
      <c r="H14" s="15"/>
      <c r="I14" s="15"/>
      <c r="J14" s="15"/>
      <c r="K14" s="15"/>
    </row>
    <row r="15" spans="1:13" x14ac:dyDescent="0.2">
      <c r="A15" s="57">
        <v>9</v>
      </c>
      <c r="B15" s="58" t="s">
        <v>107</v>
      </c>
      <c r="C15" s="55">
        <v>8</v>
      </c>
      <c r="D15" s="55" t="s">
        <v>19</v>
      </c>
      <c r="E15" s="68">
        <v>0</v>
      </c>
      <c r="F15" s="42">
        <f t="shared" si="0"/>
        <v>0</v>
      </c>
    </row>
    <row r="16" spans="1:13" x14ac:dyDescent="0.2">
      <c r="A16" s="57">
        <v>10</v>
      </c>
      <c r="B16" s="58" t="s">
        <v>106</v>
      </c>
      <c r="C16" s="55">
        <v>8</v>
      </c>
      <c r="D16" s="55" t="s">
        <v>19</v>
      </c>
      <c r="E16" s="68">
        <v>0</v>
      </c>
      <c r="F16" s="42">
        <f t="shared" si="0"/>
        <v>0</v>
      </c>
    </row>
    <row r="17" spans="1:11" x14ac:dyDescent="0.2">
      <c r="A17" s="57">
        <v>11</v>
      </c>
      <c r="B17" s="58" t="s">
        <v>105</v>
      </c>
      <c r="C17" s="55">
        <v>9</v>
      </c>
      <c r="D17" s="55" t="s">
        <v>19</v>
      </c>
      <c r="E17" s="68">
        <v>0</v>
      </c>
      <c r="F17" s="42">
        <f t="shared" si="0"/>
        <v>0</v>
      </c>
      <c r="H17" s="15"/>
      <c r="I17" s="15"/>
      <c r="J17" s="15"/>
      <c r="K17" s="15"/>
    </row>
    <row r="18" spans="1:11" x14ac:dyDescent="0.2">
      <c r="A18" s="57">
        <v>12</v>
      </c>
      <c r="B18" s="58" t="s">
        <v>104</v>
      </c>
      <c r="C18" s="55">
        <v>64</v>
      </c>
      <c r="D18" s="55" t="s">
        <v>19</v>
      </c>
      <c r="E18" s="68">
        <v>0</v>
      </c>
      <c r="F18" s="42">
        <f t="shared" si="0"/>
        <v>0</v>
      </c>
      <c r="H18" s="15"/>
      <c r="I18" s="15"/>
      <c r="J18" s="15"/>
      <c r="K18" s="15"/>
    </row>
    <row r="19" spans="1:11" x14ac:dyDescent="0.2">
      <c r="A19" s="57">
        <v>13</v>
      </c>
      <c r="B19" s="56" t="s">
        <v>103</v>
      </c>
      <c r="C19" s="55">
        <v>24</v>
      </c>
      <c r="D19" s="55" t="s">
        <v>19</v>
      </c>
      <c r="E19" s="68">
        <v>0</v>
      </c>
      <c r="F19" s="42">
        <f t="shared" si="0"/>
        <v>0</v>
      </c>
      <c r="H19" s="15"/>
      <c r="I19" s="15"/>
      <c r="J19" s="15"/>
      <c r="K19" s="15"/>
    </row>
    <row r="20" spans="1:11" x14ac:dyDescent="0.2">
      <c r="A20" s="57">
        <v>14</v>
      </c>
      <c r="B20" s="59" t="s">
        <v>102</v>
      </c>
      <c r="C20" s="55">
        <v>43</v>
      </c>
      <c r="D20" s="55" t="s">
        <v>19</v>
      </c>
      <c r="E20" s="68">
        <v>0</v>
      </c>
      <c r="F20" s="42">
        <f t="shared" si="0"/>
        <v>0</v>
      </c>
      <c r="H20" s="15"/>
      <c r="I20" s="15"/>
      <c r="J20" s="15"/>
      <c r="K20" s="15"/>
    </row>
    <row r="21" spans="1:11" x14ac:dyDescent="0.2">
      <c r="A21" s="57">
        <v>15</v>
      </c>
      <c r="B21" s="56" t="s">
        <v>101</v>
      </c>
      <c r="C21" s="55">
        <v>43</v>
      </c>
      <c r="D21" s="55" t="s">
        <v>19</v>
      </c>
      <c r="E21" s="68">
        <v>0</v>
      </c>
      <c r="F21" s="42">
        <f t="shared" si="0"/>
        <v>0</v>
      </c>
      <c r="H21" s="15"/>
      <c r="I21" s="15"/>
      <c r="J21" s="15"/>
      <c r="K21" s="15"/>
    </row>
    <row r="22" spans="1:11" x14ac:dyDescent="0.2">
      <c r="A22" s="57">
        <v>16</v>
      </c>
      <c r="B22" s="58" t="s">
        <v>100</v>
      </c>
      <c r="C22" s="55">
        <v>32</v>
      </c>
      <c r="D22" s="55" t="s">
        <v>19</v>
      </c>
      <c r="E22" s="68">
        <v>0</v>
      </c>
      <c r="F22" s="42">
        <f t="shared" si="0"/>
        <v>0</v>
      </c>
    </row>
    <row r="23" spans="1:11" x14ac:dyDescent="0.2">
      <c r="A23" s="57">
        <v>17</v>
      </c>
      <c r="B23" s="58" t="s">
        <v>99</v>
      </c>
      <c r="C23" s="55">
        <v>1</v>
      </c>
      <c r="D23" s="55" t="s">
        <v>98</v>
      </c>
      <c r="E23" s="68">
        <v>0</v>
      </c>
      <c r="F23" s="42">
        <f t="shared" si="0"/>
        <v>0</v>
      </c>
    </row>
    <row r="24" spans="1:11" x14ac:dyDescent="0.2">
      <c r="A24" s="57">
        <v>18</v>
      </c>
      <c r="B24" s="56" t="s">
        <v>97</v>
      </c>
      <c r="C24" s="55">
        <v>68</v>
      </c>
      <c r="D24" s="55" t="s">
        <v>19</v>
      </c>
      <c r="E24" s="68">
        <v>0</v>
      </c>
      <c r="F24" s="42">
        <f t="shared" si="0"/>
        <v>0</v>
      </c>
      <c r="H24" s="15"/>
      <c r="I24" s="15"/>
      <c r="J24" s="15"/>
      <c r="K24" s="15"/>
    </row>
    <row r="25" spans="1:11" x14ac:dyDescent="0.2">
      <c r="A25" s="57">
        <v>19</v>
      </c>
      <c r="B25" s="56" t="s">
        <v>96</v>
      </c>
      <c r="C25" s="55">
        <v>30</v>
      </c>
      <c r="D25" s="55" t="s">
        <v>91</v>
      </c>
      <c r="E25" s="68">
        <v>0</v>
      </c>
      <c r="F25" s="42">
        <f t="shared" si="0"/>
        <v>0</v>
      </c>
      <c r="H25" s="15"/>
      <c r="I25" s="15"/>
      <c r="J25" s="15"/>
      <c r="K25" s="15"/>
    </row>
    <row r="26" spans="1:11" x14ac:dyDescent="0.2">
      <c r="A26" s="57">
        <v>20</v>
      </c>
      <c r="B26" s="56" t="s">
        <v>95</v>
      </c>
      <c r="C26" s="55">
        <v>20</v>
      </c>
      <c r="D26" s="55" t="s">
        <v>91</v>
      </c>
      <c r="E26" s="68">
        <v>0</v>
      </c>
      <c r="F26" s="42">
        <f t="shared" si="0"/>
        <v>0</v>
      </c>
      <c r="H26" s="15"/>
      <c r="I26" s="15"/>
      <c r="J26" s="15"/>
      <c r="K26" s="15"/>
    </row>
    <row r="27" spans="1:11" x14ac:dyDescent="0.2">
      <c r="A27" s="57">
        <v>21</v>
      </c>
      <c r="B27" s="56" t="s">
        <v>94</v>
      </c>
      <c r="C27" s="55">
        <v>1</v>
      </c>
      <c r="D27" s="55" t="s">
        <v>93</v>
      </c>
      <c r="E27" s="68">
        <v>0</v>
      </c>
      <c r="F27" s="42">
        <f t="shared" si="0"/>
        <v>0</v>
      </c>
      <c r="H27" s="15"/>
      <c r="I27" s="15"/>
      <c r="J27" s="15"/>
      <c r="K27" s="15"/>
    </row>
    <row r="28" spans="1:11" ht="16" thickBot="1" x14ac:dyDescent="0.25">
      <c r="A28" s="54">
        <v>22</v>
      </c>
      <c r="B28" s="53" t="s">
        <v>92</v>
      </c>
      <c r="C28" s="52">
        <v>10</v>
      </c>
      <c r="D28" s="52" t="s">
        <v>91</v>
      </c>
      <c r="E28" s="69">
        <v>0</v>
      </c>
      <c r="F28" s="38">
        <f t="shared" si="0"/>
        <v>0</v>
      </c>
      <c r="H28" s="15"/>
      <c r="I28" s="15"/>
      <c r="J28" s="15"/>
      <c r="K28" s="15"/>
    </row>
    <row r="29" spans="1:11" ht="16" thickBot="1" x14ac:dyDescent="0.25">
      <c r="A29" s="51"/>
      <c r="B29" s="187" t="s">
        <v>90</v>
      </c>
      <c r="C29" s="187"/>
      <c r="D29" s="187"/>
      <c r="E29" s="50"/>
      <c r="F29" s="50"/>
    </row>
    <row r="30" spans="1:11" x14ac:dyDescent="0.2">
      <c r="A30" s="49">
        <v>23</v>
      </c>
      <c r="B30" s="48" t="s">
        <v>89</v>
      </c>
      <c r="C30" s="47">
        <v>1</v>
      </c>
      <c r="D30" s="47" t="s">
        <v>19</v>
      </c>
      <c r="E30" s="70">
        <v>0</v>
      </c>
      <c r="F30" s="46">
        <f>C30*E30</f>
        <v>0</v>
      </c>
    </row>
    <row r="31" spans="1:11" x14ac:dyDescent="0.2">
      <c r="A31" s="45">
        <v>24</v>
      </c>
      <c r="B31" s="44" t="s">
        <v>88</v>
      </c>
      <c r="C31" s="43">
        <v>50</v>
      </c>
      <c r="D31" s="43" t="s">
        <v>85</v>
      </c>
      <c r="E31" s="71">
        <v>0</v>
      </c>
      <c r="F31" s="42">
        <f>C31*E31</f>
        <v>0</v>
      </c>
    </row>
    <row r="32" spans="1:11" x14ac:dyDescent="0.2">
      <c r="A32" s="45">
        <v>25</v>
      </c>
      <c r="B32" s="44" t="s">
        <v>87</v>
      </c>
      <c r="C32" s="43">
        <v>1</v>
      </c>
      <c r="D32" s="43" t="s">
        <v>19</v>
      </c>
      <c r="E32" s="71">
        <v>0</v>
      </c>
      <c r="F32" s="42">
        <f>C32*E32</f>
        <v>0</v>
      </c>
    </row>
    <row r="33" spans="1:6" ht="16" thickBot="1" x14ac:dyDescent="0.25">
      <c r="A33" s="41">
        <v>26</v>
      </c>
      <c r="B33" s="40" t="s">
        <v>86</v>
      </c>
      <c r="C33" s="39">
        <v>50</v>
      </c>
      <c r="D33" s="39" t="s">
        <v>85</v>
      </c>
      <c r="E33" s="72">
        <v>0</v>
      </c>
      <c r="F33" s="38">
        <f>C33*E33</f>
        <v>0</v>
      </c>
    </row>
    <row r="35" spans="1:6" x14ac:dyDescent="0.2">
      <c r="A35" s="175" t="s">
        <v>84</v>
      </c>
      <c r="B35" s="175"/>
      <c r="C35" s="175"/>
      <c r="D35" s="175"/>
      <c r="E35" s="175"/>
      <c r="F35" s="37">
        <f>SUM(F7:F34)</f>
        <v>0</v>
      </c>
    </row>
  </sheetData>
  <sheetProtection algorithmName="SHA-512" hashValue="Z9KEj1q+Hvi/z6fKA9sO4N0MgvBnSfT4bhnfGUMgmtZbVDUvi6G1oz9vm/7XPi0dkmVyTzOQzUgFjssjqWNb7w==" saltValue="pypWPf7VlJuuEMRQGAgwsw==" spinCount="100000" sheet="1" objects="1" scenarios="1"/>
  <mergeCells count="6">
    <mergeCell ref="A35:E35"/>
    <mergeCell ref="A1:F2"/>
    <mergeCell ref="B3:E3"/>
    <mergeCell ref="A4:F4"/>
    <mergeCell ref="A5:F5"/>
    <mergeCell ref="B29:D29"/>
  </mergeCells>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31C334-7312-B746-8855-637A01A633AE}">
  <dimension ref="A1:M36"/>
  <sheetViews>
    <sheetView zoomScale="130" zoomScaleNormal="130" workbookViewId="0">
      <selection sqref="A1:F2"/>
    </sheetView>
  </sheetViews>
  <sheetFormatPr baseColWidth="10" defaultColWidth="10.59765625" defaultRowHeight="15" x14ac:dyDescent="0.2"/>
  <cols>
    <col min="1" max="1" width="10.59765625" style="14"/>
    <col min="2" max="2" width="68.59765625" style="14" customWidth="1"/>
    <col min="3" max="3" width="12.19921875" style="14" customWidth="1"/>
    <col min="4" max="4" width="12.59765625" style="14" customWidth="1"/>
    <col min="5" max="5" width="16.19921875" style="14" customWidth="1"/>
    <col min="6" max="6" width="18" style="14" customWidth="1"/>
    <col min="7" max="12" width="10.59765625" style="14"/>
    <col min="13" max="13" width="15.3984375" style="14" customWidth="1"/>
    <col min="14" max="16384" width="10.59765625" style="14"/>
  </cols>
  <sheetData>
    <row r="1" spans="1:13" ht="15" customHeight="1" x14ac:dyDescent="0.2">
      <c r="A1" s="176" t="s">
        <v>124</v>
      </c>
      <c r="B1" s="177"/>
      <c r="C1" s="177"/>
      <c r="D1" s="177"/>
      <c r="E1" s="177"/>
      <c r="F1" s="178"/>
    </row>
    <row r="2" spans="1:13" ht="15" customHeight="1" x14ac:dyDescent="0.2">
      <c r="A2" s="179"/>
      <c r="B2" s="180"/>
      <c r="C2" s="180"/>
      <c r="D2" s="180"/>
      <c r="E2" s="180"/>
      <c r="F2" s="181"/>
    </row>
    <row r="3" spans="1:13" x14ac:dyDescent="0.2">
      <c r="B3" s="188" t="s">
        <v>131</v>
      </c>
      <c r="C3" s="188"/>
      <c r="D3" s="188"/>
      <c r="E3" s="188"/>
      <c r="F3" s="66"/>
    </row>
    <row r="4" spans="1:13" x14ac:dyDescent="0.2">
      <c r="A4" s="183" t="s">
        <v>122</v>
      </c>
      <c r="B4" s="184"/>
      <c r="C4" s="184"/>
      <c r="D4" s="184"/>
      <c r="E4" s="184"/>
      <c r="F4" s="185"/>
    </row>
    <row r="5" spans="1:13" ht="16" thickBot="1" x14ac:dyDescent="0.25">
      <c r="A5" s="186"/>
      <c r="B5" s="186"/>
      <c r="C5" s="186"/>
      <c r="D5" s="186"/>
      <c r="E5" s="186"/>
      <c r="F5" s="186"/>
    </row>
    <row r="6" spans="1:13" ht="16" thickBot="1" x14ac:dyDescent="0.25">
      <c r="A6" s="65" t="s">
        <v>121</v>
      </c>
      <c r="B6" s="65" t="s">
        <v>120</v>
      </c>
      <c r="C6" s="65" t="s">
        <v>119</v>
      </c>
      <c r="D6" s="65" t="s">
        <v>118</v>
      </c>
      <c r="E6" s="65" t="s">
        <v>117</v>
      </c>
      <c r="F6" s="65" t="s">
        <v>116</v>
      </c>
      <c r="H6" s="64"/>
      <c r="I6" s="64"/>
      <c r="J6" s="64"/>
      <c r="K6" s="64"/>
      <c r="L6" s="64"/>
      <c r="M6" s="64"/>
    </row>
    <row r="7" spans="1:13" x14ac:dyDescent="0.2">
      <c r="A7" s="63">
        <v>1</v>
      </c>
      <c r="B7" s="62" t="s">
        <v>115</v>
      </c>
      <c r="C7" s="61">
        <v>1220</v>
      </c>
      <c r="D7" s="61" t="s">
        <v>85</v>
      </c>
      <c r="E7" s="67">
        <v>0</v>
      </c>
      <c r="F7" s="46">
        <f t="shared" ref="F7:F29" si="0">C7*E7</f>
        <v>0</v>
      </c>
      <c r="H7" s="15"/>
      <c r="I7" s="15"/>
      <c r="J7" s="15"/>
      <c r="K7" s="15"/>
    </row>
    <row r="8" spans="1:13" x14ac:dyDescent="0.2">
      <c r="A8" s="57">
        <v>2</v>
      </c>
      <c r="B8" s="56" t="s">
        <v>114</v>
      </c>
      <c r="C8" s="55">
        <v>60</v>
      </c>
      <c r="D8" s="55" t="s">
        <v>85</v>
      </c>
      <c r="E8" s="68">
        <v>0</v>
      </c>
      <c r="F8" s="42">
        <f t="shared" si="0"/>
        <v>0</v>
      </c>
      <c r="H8" s="15"/>
      <c r="I8" s="15"/>
      <c r="J8" s="15"/>
      <c r="K8" s="15"/>
    </row>
    <row r="9" spans="1:13" x14ac:dyDescent="0.2">
      <c r="A9" s="57">
        <v>3</v>
      </c>
      <c r="B9" s="56" t="s">
        <v>113</v>
      </c>
      <c r="C9" s="55">
        <v>110</v>
      </c>
      <c r="D9" s="55" t="s">
        <v>85</v>
      </c>
      <c r="E9" s="68">
        <v>0</v>
      </c>
      <c r="F9" s="42">
        <f t="shared" si="0"/>
        <v>0</v>
      </c>
      <c r="H9" s="15"/>
      <c r="I9" s="15"/>
      <c r="J9" s="15"/>
      <c r="K9" s="15"/>
    </row>
    <row r="10" spans="1:13" x14ac:dyDescent="0.2">
      <c r="A10" s="57">
        <v>4</v>
      </c>
      <c r="B10" s="56" t="s">
        <v>112</v>
      </c>
      <c r="C10" s="55">
        <v>46</v>
      </c>
      <c r="D10" s="55" t="s">
        <v>85</v>
      </c>
      <c r="E10" s="68">
        <v>0</v>
      </c>
      <c r="F10" s="42">
        <f t="shared" si="0"/>
        <v>0</v>
      </c>
      <c r="H10" s="15"/>
      <c r="I10" s="60"/>
      <c r="J10" s="15"/>
      <c r="K10" s="15"/>
    </row>
    <row r="11" spans="1:13" x14ac:dyDescent="0.2">
      <c r="A11" s="57">
        <v>5</v>
      </c>
      <c r="B11" s="56" t="s">
        <v>111</v>
      </c>
      <c r="C11" s="55">
        <v>16</v>
      </c>
      <c r="D11" s="55" t="s">
        <v>85</v>
      </c>
      <c r="E11" s="68">
        <v>0</v>
      </c>
      <c r="F11" s="42">
        <f t="shared" si="0"/>
        <v>0</v>
      </c>
      <c r="H11" s="15"/>
      <c r="I11" s="15"/>
      <c r="J11" s="15"/>
      <c r="K11" s="15"/>
    </row>
    <row r="12" spans="1:13" x14ac:dyDescent="0.2">
      <c r="A12" s="57">
        <v>6</v>
      </c>
      <c r="B12" s="58" t="s">
        <v>110</v>
      </c>
      <c r="C12" s="55">
        <v>6</v>
      </c>
      <c r="D12" s="55" t="s">
        <v>19</v>
      </c>
      <c r="E12" s="68">
        <v>0</v>
      </c>
      <c r="F12" s="42">
        <f t="shared" si="0"/>
        <v>0</v>
      </c>
      <c r="H12" s="15"/>
      <c r="I12" s="15"/>
      <c r="J12" s="15"/>
      <c r="K12" s="15"/>
    </row>
    <row r="13" spans="1:13" ht="28.5" customHeight="1" x14ac:dyDescent="0.2">
      <c r="A13" s="57">
        <v>7</v>
      </c>
      <c r="B13" s="58" t="s">
        <v>130</v>
      </c>
      <c r="C13" s="55">
        <v>1</v>
      </c>
      <c r="D13" s="55" t="s">
        <v>19</v>
      </c>
      <c r="E13" s="68">
        <v>0</v>
      </c>
      <c r="F13" s="42">
        <f t="shared" si="0"/>
        <v>0</v>
      </c>
      <c r="H13" s="15"/>
      <c r="I13" s="15"/>
      <c r="J13" s="15"/>
      <c r="K13" s="15"/>
    </row>
    <row r="14" spans="1:13" ht="26" x14ac:dyDescent="0.2">
      <c r="A14" s="57">
        <v>8</v>
      </c>
      <c r="B14" s="58" t="s">
        <v>108</v>
      </c>
      <c r="C14" s="55">
        <v>1</v>
      </c>
      <c r="D14" s="55" t="s">
        <v>19</v>
      </c>
      <c r="E14" s="68">
        <v>0</v>
      </c>
      <c r="F14" s="42">
        <f t="shared" si="0"/>
        <v>0</v>
      </c>
      <c r="H14" s="15"/>
      <c r="I14" s="15"/>
      <c r="J14" s="15"/>
      <c r="K14" s="15"/>
    </row>
    <row r="15" spans="1:13" x14ac:dyDescent="0.2">
      <c r="A15" s="57">
        <v>9</v>
      </c>
      <c r="B15" s="58" t="s">
        <v>107</v>
      </c>
      <c r="C15" s="55">
        <v>1</v>
      </c>
      <c r="D15" s="55" t="s">
        <v>19</v>
      </c>
      <c r="E15" s="68">
        <v>0</v>
      </c>
      <c r="F15" s="42">
        <f t="shared" si="0"/>
        <v>0</v>
      </c>
    </row>
    <row r="16" spans="1:13" x14ac:dyDescent="0.2">
      <c r="A16" s="57">
        <v>10</v>
      </c>
      <c r="B16" s="58" t="s">
        <v>106</v>
      </c>
      <c r="C16" s="55">
        <v>1</v>
      </c>
      <c r="D16" s="55" t="s">
        <v>19</v>
      </c>
      <c r="E16" s="68">
        <v>0</v>
      </c>
      <c r="F16" s="42">
        <f t="shared" si="0"/>
        <v>0</v>
      </c>
    </row>
    <row r="17" spans="1:11" x14ac:dyDescent="0.2">
      <c r="A17" s="57">
        <v>11</v>
      </c>
      <c r="B17" s="58" t="s">
        <v>129</v>
      </c>
      <c r="C17" s="55">
        <v>10</v>
      </c>
      <c r="D17" s="55" t="s">
        <v>19</v>
      </c>
      <c r="E17" s="68">
        <v>0</v>
      </c>
      <c r="F17" s="42">
        <f t="shared" si="0"/>
        <v>0</v>
      </c>
      <c r="H17" s="15"/>
      <c r="I17" s="15"/>
      <c r="J17" s="15"/>
      <c r="K17" s="15"/>
    </row>
    <row r="18" spans="1:11" x14ac:dyDescent="0.2">
      <c r="A18" s="57">
        <v>12</v>
      </c>
      <c r="B18" s="56" t="s">
        <v>103</v>
      </c>
      <c r="C18" s="55">
        <v>2</v>
      </c>
      <c r="D18" s="55" t="s">
        <v>19</v>
      </c>
      <c r="E18" s="68">
        <v>0</v>
      </c>
      <c r="F18" s="42">
        <f t="shared" si="0"/>
        <v>0</v>
      </c>
      <c r="H18" s="15"/>
      <c r="I18" s="15"/>
      <c r="J18" s="15"/>
      <c r="K18" s="15"/>
    </row>
    <row r="19" spans="1:11" x14ac:dyDescent="0.2">
      <c r="A19" s="57">
        <v>13</v>
      </c>
      <c r="B19" s="58" t="s">
        <v>105</v>
      </c>
      <c r="C19" s="55">
        <v>1</v>
      </c>
      <c r="D19" s="55" t="s">
        <v>19</v>
      </c>
      <c r="E19" s="68">
        <v>0</v>
      </c>
      <c r="F19" s="42">
        <f t="shared" si="0"/>
        <v>0</v>
      </c>
      <c r="H19" s="15"/>
      <c r="I19" s="15"/>
      <c r="J19" s="15"/>
      <c r="K19" s="15"/>
    </row>
    <row r="20" spans="1:11" x14ac:dyDescent="0.2">
      <c r="A20" s="57">
        <v>14</v>
      </c>
      <c r="B20" s="58" t="s">
        <v>104</v>
      </c>
      <c r="C20" s="55">
        <v>4</v>
      </c>
      <c r="D20" s="55" t="s">
        <v>19</v>
      </c>
      <c r="E20" s="68">
        <v>0</v>
      </c>
      <c r="F20" s="42">
        <f t="shared" si="0"/>
        <v>0</v>
      </c>
      <c r="H20" s="15"/>
      <c r="I20" s="15"/>
      <c r="J20" s="15"/>
      <c r="K20" s="15"/>
    </row>
    <row r="21" spans="1:11" x14ac:dyDescent="0.2">
      <c r="A21" s="57">
        <v>15</v>
      </c>
      <c r="B21" s="56" t="s">
        <v>128</v>
      </c>
      <c r="C21" s="55">
        <v>1</v>
      </c>
      <c r="D21" s="55" t="s">
        <v>19</v>
      </c>
      <c r="E21" s="68">
        <v>0</v>
      </c>
      <c r="F21" s="42">
        <f t="shared" si="0"/>
        <v>0</v>
      </c>
      <c r="H21" s="15"/>
      <c r="I21" s="15"/>
      <c r="J21" s="15"/>
      <c r="K21" s="15"/>
    </row>
    <row r="22" spans="1:11" x14ac:dyDescent="0.2">
      <c r="A22" s="57">
        <v>16</v>
      </c>
      <c r="B22" s="59" t="s">
        <v>127</v>
      </c>
      <c r="C22" s="55">
        <v>46</v>
      </c>
      <c r="D22" s="55" t="s">
        <v>19</v>
      </c>
      <c r="E22" s="68">
        <v>0</v>
      </c>
      <c r="F22" s="42">
        <f t="shared" si="0"/>
        <v>0</v>
      </c>
      <c r="H22" s="15"/>
      <c r="I22" s="15"/>
      <c r="J22" s="15"/>
      <c r="K22" s="15"/>
    </row>
    <row r="23" spans="1:11" x14ac:dyDescent="0.2">
      <c r="A23" s="57">
        <v>17</v>
      </c>
      <c r="B23" s="59" t="s">
        <v>126</v>
      </c>
      <c r="C23" s="55">
        <v>40</v>
      </c>
      <c r="D23" s="55" t="s">
        <v>19</v>
      </c>
      <c r="E23" s="68">
        <v>0</v>
      </c>
      <c r="F23" s="42">
        <f t="shared" si="0"/>
        <v>0</v>
      </c>
      <c r="H23" s="15"/>
      <c r="I23" s="15"/>
      <c r="J23" s="15"/>
      <c r="K23" s="15"/>
    </row>
    <row r="24" spans="1:11" x14ac:dyDescent="0.2">
      <c r="A24" s="57">
        <v>18</v>
      </c>
      <c r="B24" s="56" t="s">
        <v>101</v>
      </c>
      <c r="C24" s="55">
        <v>46</v>
      </c>
      <c r="D24" s="55" t="s">
        <v>19</v>
      </c>
      <c r="E24" s="68">
        <v>0</v>
      </c>
      <c r="F24" s="42">
        <f t="shared" si="0"/>
        <v>0</v>
      </c>
      <c r="H24" s="15"/>
      <c r="I24" s="15"/>
      <c r="J24" s="15"/>
      <c r="K24" s="15"/>
    </row>
    <row r="25" spans="1:11" x14ac:dyDescent="0.2">
      <c r="A25" s="57">
        <v>19</v>
      </c>
      <c r="B25" s="56" t="s">
        <v>100</v>
      </c>
      <c r="C25" s="55">
        <v>46</v>
      </c>
      <c r="D25" s="55" t="s">
        <v>19</v>
      </c>
      <c r="E25" s="68">
        <v>0</v>
      </c>
      <c r="F25" s="42">
        <f t="shared" si="0"/>
        <v>0</v>
      </c>
      <c r="H25" s="15"/>
      <c r="I25" s="15"/>
      <c r="J25" s="15"/>
      <c r="K25" s="15"/>
    </row>
    <row r="26" spans="1:11" x14ac:dyDescent="0.2">
      <c r="A26" s="57">
        <v>20</v>
      </c>
      <c r="B26" s="58" t="s">
        <v>99</v>
      </c>
      <c r="C26" s="55">
        <v>1</v>
      </c>
      <c r="D26" s="55" t="s">
        <v>98</v>
      </c>
      <c r="E26" s="68">
        <v>0</v>
      </c>
      <c r="F26" s="42">
        <f t="shared" si="0"/>
        <v>0</v>
      </c>
    </row>
    <row r="27" spans="1:11" x14ac:dyDescent="0.2">
      <c r="A27" s="57">
        <v>21</v>
      </c>
      <c r="B27" s="56" t="s">
        <v>97</v>
      </c>
      <c r="C27" s="55">
        <v>20</v>
      </c>
      <c r="D27" s="55" t="s">
        <v>19</v>
      </c>
      <c r="E27" s="68">
        <v>0</v>
      </c>
      <c r="F27" s="42">
        <f t="shared" si="0"/>
        <v>0</v>
      </c>
      <c r="H27" s="15"/>
      <c r="I27" s="15"/>
      <c r="J27" s="15"/>
      <c r="K27" s="15"/>
    </row>
    <row r="28" spans="1:11" x14ac:dyDescent="0.2">
      <c r="A28" s="57">
        <v>22</v>
      </c>
      <c r="B28" s="56" t="s">
        <v>95</v>
      </c>
      <c r="C28" s="55">
        <v>8</v>
      </c>
      <c r="D28" s="55" t="s">
        <v>91</v>
      </c>
      <c r="E28" s="68">
        <v>0</v>
      </c>
      <c r="F28" s="42">
        <f t="shared" si="0"/>
        <v>0</v>
      </c>
      <c r="H28" s="15"/>
      <c r="I28" s="15"/>
      <c r="J28" s="15"/>
      <c r="K28" s="15"/>
    </row>
    <row r="29" spans="1:11" ht="16" thickBot="1" x14ac:dyDescent="0.25">
      <c r="A29" s="54">
        <v>23</v>
      </c>
      <c r="B29" s="53" t="s">
        <v>94</v>
      </c>
      <c r="C29" s="52">
        <v>1</v>
      </c>
      <c r="D29" s="52" t="s">
        <v>93</v>
      </c>
      <c r="E29" s="69">
        <v>0</v>
      </c>
      <c r="F29" s="38">
        <f t="shared" si="0"/>
        <v>0</v>
      </c>
      <c r="H29" s="15"/>
      <c r="I29" s="15"/>
      <c r="J29" s="15"/>
      <c r="K29" s="15"/>
    </row>
    <row r="30" spans="1:11" ht="16" thickBot="1" x14ac:dyDescent="0.25">
      <c r="A30" s="51"/>
      <c r="B30" s="187" t="s">
        <v>90</v>
      </c>
      <c r="C30" s="187"/>
      <c r="D30" s="187"/>
      <c r="E30" s="50"/>
      <c r="F30" s="50"/>
    </row>
    <row r="31" spans="1:11" x14ac:dyDescent="0.2">
      <c r="A31" s="49">
        <v>24</v>
      </c>
      <c r="B31" s="48" t="s">
        <v>89</v>
      </c>
      <c r="C31" s="47">
        <v>1</v>
      </c>
      <c r="D31" s="47" t="s">
        <v>19</v>
      </c>
      <c r="E31" s="70">
        <v>0</v>
      </c>
      <c r="F31" s="46">
        <f>C31*E31</f>
        <v>0</v>
      </c>
    </row>
    <row r="32" spans="1:11" x14ac:dyDescent="0.2">
      <c r="A32" s="45">
        <v>25</v>
      </c>
      <c r="B32" s="44" t="s">
        <v>88</v>
      </c>
      <c r="C32" s="43">
        <v>40</v>
      </c>
      <c r="D32" s="43" t="s">
        <v>85</v>
      </c>
      <c r="E32" s="71">
        <v>0</v>
      </c>
      <c r="F32" s="42">
        <f>C32*E32</f>
        <v>0</v>
      </c>
    </row>
    <row r="33" spans="1:6" x14ac:dyDescent="0.2">
      <c r="A33" s="45">
        <v>26</v>
      </c>
      <c r="B33" s="44" t="s">
        <v>87</v>
      </c>
      <c r="C33" s="43">
        <v>1</v>
      </c>
      <c r="D33" s="43" t="s">
        <v>19</v>
      </c>
      <c r="E33" s="71">
        <v>0</v>
      </c>
      <c r="F33" s="42">
        <f>C33*E33</f>
        <v>0</v>
      </c>
    </row>
    <row r="34" spans="1:6" ht="16" thickBot="1" x14ac:dyDescent="0.25">
      <c r="A34" s="41">
        <v>27</v>
      </c>
      <c r="B34" s="40" t="s">
        <v>125</v>
      </c>
      <c r="C34" s="39">
        <v>40</v>
      </c>
      <c r="D34" s="39" t="s">
        <v>85</v>
      </c>
      <c r="E34" s="72">
        <v>0</v>
      </c>
      <c r="F34" s="38">
        <f>C34*E34</f>
        <v>0</v>
      </c>
    </row>
    <row r="36" spans="1:6" x14ac:dyDescent="0.2">
      <c r="A36" s="175" t="s">
        <v>84</v>
      </c>
      <c r="B36" s="175"/>
      <c r="C36" s="175"/>
      <c r="D36" s="175"/>
      <c r="E36" s="175"/>
      <c r="F36" s="37">
        <f>SUM(F7:F35)</f>
        <v>0</v>
      </c>
    </row>
  </sheetData>
  <sheetProtection algorithmName="SHA-512" hashValue="Rs+w5SkqFH7apWHgBz51T533WJd1QR6OakpglN20I7pTMxonZrWQdwFG3/6qvakwhT5Kg32cui3UuFhSYMZf8g==" saltValue="jNH1Yg2OLWH9nwrSoAVf0Q==" spinCount="100000" sheet="1" objects="1" scenarios="1"/>
  <mergeCells count="6">
    <mergeCell ref="A36:E36"/>
    <mergeCell ref="A1:F2"/>
    <mergeCell ref="B3:E3"/>
    <mergeCell ref="A4:F4"/>
    <mergeCell ref="A5:F5"/>
    <mergeCell ref="B30:D30"/>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Listy</vt:lpstr>
      </vt:variant>
      <vt:variant>
        <vt:i4>8</vt:i4>
      </vt:variant>
    </vt:vector>
  </HeadingPairs>
  <TitlesOfParts>
    <vt:vector size="8" baseType="lpstr">
      <vt:lpstr>REKAPITULACE</vt:lpstr>
      <vt:lpstr>ICT - Havlíčkova</vt:lpstr>
      <vt:lpstr>Havlíčkova - MMU - infra</vt:lpstr>
      <vt:lpstr>ICT - Polní</vt:lpstr>
      <vt:lpstr>Polní 10 - infra</vt:lpstr>
      <vt:lpstr>Konektivita - Havlíčkova</vt:lpstr>
      <vt:lpstr>SK Havlíčkova</vt:lpstr>
      <vt:lpstr>SK Polní</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2025-01-16T15:46:28Z</dcterms:created>
  <dcterms:modified xsi:type="dcterms:W3CDTF">2025-01-27T16:27:15Z</dcterms:modified>
</cp:coreProperties>
</file>