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Měníme Mojskou - II..." sheetId="2" r:id="rId2"/>
    <sheet name="002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Měníme Mojskou - II...'!$C$122:$K$244</definedName>
    <definedName name="_xlnm.Print_Area" localSheetId="1">'001 - Měníme Mojskou - II...'!$C$4:$J$76,'001 - Měníme Mojskou - II...'!$C$82:$J$104,'001 - Měníme Mojskou - II...'!$C$110:$K$244</definedName>
    <definedName name="_xlnm.Print_Titles" localSheetId="1">'001 - Měníme Mojskou - II...'!$122:$122</definedName>
    <definedName name="_xlnm._FilterDatabase" localSheetId="2" hidden="1">'002 - Ostatní a vedlejší ...'!$C$119:$K$143</definedName>
    <definedName name="_xlnm.Print_Area" localSheetId="2">'002 - Ostatní a vedlejší ...'!$C$4:$J$76,'002 - Ostatní a vedlejší ...'!$C$82:$J$101,'002 - Ostatní a vedlejší ...'!$C$107:$K$143</definedName>
    <definedName name="_xlnm.Print_Titles" localSheetId="2">'002 - Ostatní a vedlejší ...'!$119:$119</definedName>
  </definedNames>
  <calcPr/>
</workbook>
</file>

<file path=xl/calcChain.xml><?xml version="1.0" encoding="utf-8"?>
<calcChain xmlns="http://schemas.openxmlformats.org/spreadsheetml/2006/main">
  <c i="3" l="1" r="T122"/>
  <c r="T121"/>
  <c r="J37"/>
  <c r="J36"/>
  <c i="1" r="AY96"/>
  <c i="3" r="J35"/>
  <c i="1" r="AX96"/>
  <c i="3"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2" r="J37"/>
  <c r="J36"/>
  <c i="1" r="AY95"/>
  <c i="2" r="J35"/>
  <c i="1" r="AX95"/>
  <c i="2" r="BI244"/>
  <c r="BH244"/>
  <c r="BG244"/>
  <c r="BF244"/>
  <c r="T244"/>
  <c r="T243"/>
  <c r="R244"/>
  <c r="R243"/>
  <c r="P244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239"/>
  <c r="BK240"/>
  <c r="J223"/>
  <c r="BK220"/>
  <c r="J212"/>
  <c r="BK206"/>
  <c r="J191"/>
  <c r="J170"/>
  <c r="J157"/>
  <c r="BK154"/>
  <c r="J135"/>
  <c r="BK129"/>
  <c r="BK235"/>
  <c r="J226"/>
  <c r="J206"/>
  <c r="J187"/>
  <c r="J166"/>
  <c r="J150"/>
  <c r="J131"/>
  <c r="BK241"/>
  <c r="BK228"/>
  <c r="J216"/>
  <c r="J202"/>
  <c r="J179"/>
  <c r="J155"/>
  <c r="BK147"/>
  <c r="J127"/>
  <c i="3" r="J138"/>
  <c r="J132"/>
  <c r="BK124"/>
  <c r="J124"/>
  <c i="2" r="BK176"/>
  <c r="BK139"/>
  <c r="BK242"/>
  <c r="BK236"/>
  <c r="J235"/>
  <c r="BK216"/>
  <c r="BK195"/>
  <c r="J173"/>
  <c r="J145"/>
  <c r="J139"/>
  <c r="J126"/>
  <c r="J238"/>
  <c r="BK222"/>
  <c r="J214"/>
  <c r="J200"/>
  <c r="BK187"/>
  <c r="BK166"/>
  <c r="J154"/>
  <c r="J133"/>
  <c i="3" r="BK142"/>
  <c r="BK136"/>
  <c r="BK130"/>
  <c r="BK126"/>
  <c r="BK123"/>
  <c r="J139"/>
  <c r="J136"/>
  <c r="BK132"/>
  <c r="J130"/>
  <c r="J123"/>
  <c i="2" r="BK244"/>
  <c r="J242"/>
  <c r="BK230"/>
  <c r="J222"/>
  <c r="BK214"/>
  <c r="BK204"/>
  <c r="BK183"/>
  <c r="BK163"/>
  <c r="BK155"/>
  <c r="BK145"/>
  <c r="BK131"/>
  <c r="J241"/>
  <c r="J236"/>
  <c r="J227"/>
  <c r="BK210"/>
  <c r="BK191"/>
  <c r="BK179"/>
  <c r="BK157"/>
  <c r="BK135"/>
  <c r="J244"/>
  <c r="BK232"/>
  <c r="BK227"/>
  <c r="J220"/>
  <c r="J204"/>
  <c r="J195"/>
  <c r="J176"/>
  <c r="BK159"/>
  <c r="BK150"/>
  <c r="J129"/>
  <c i="3" r="BK134"/>
  <c r="BK128"/>
  <c r="J142"/>
  <c r="BK139"/>
  <c r="BK138"/>
  <c r="J134"/>
  <c r="J128"/>
  <c i="2" r="J239"/>
  <c r="J232"/>
  <c r="BK226"/>
  <c r="BK218"/>
  <c r="J210"/>
  <c r="BK202"/>
  <c r="BK197"/>
  <c r="BK173"/>
  <c r="J159"/>
  <c r="J152"/>
  <c r="BK133"/>
  <c r="BK126"/>
  <c r="J240"/>
  <c r="J228"/>
  <c r="BK223"/>
  <c r="BK200"/>
  <c r="J183"/>
  <c r="J163"/>
  <c r="J147"/>
  <c r="J143"/>
  <c r="BK127"/>
  <c r="BK238"/>
  <c r="J230"/>
  <c r="J218"/>
  <c r="BK212"/>
  <c r="J197"/>
  <c r="BK170"/>
  <c r="BK152"/>
  <c r="BK143"/>
  <c i="1" r="AS94"/>
  <c i="3" r="J126"/>
  <c i="2" l="1" r="BK125"/>
  <c r="T125"/>
  <c r="T162"/>
  <c r="T203"/>
  <c r="T234"/>
  <c i="3" r="P125"/>
  <c i="2" r="P125"/>
  <c r="BK162"/>
  <c r="J162"/>
  <c r="J99"/>
  <c r="R162"/>
  <c r="P203"/>
  <c r="P234"/>
  <c i="3" r="T125"/>
  <c r="T120"/>
  <c i="2" r="R125"/>
  <c r="P162"/>
  <c r="BK203"/>
  <c r="J203"/>
  <c r="J101"/>
  <c r="R203"/>
  <c r="BK234"/>
  <c r="J234"/>
  <c r="J102"/>
  <c r="R234"/>
  <c i="3" r="BK122"/>
  <c r="BK121"/>
  <c r="J121"/>
  <c r="J97"/>
  <c r="P122"/>
  <c r="P121"/>
  <c r="P120"/>
  <c i="1" r="AU96"/>
  <c i="3" r="R122"/>
  <c r="R121"/>
  <c r="BK125"/>
  <c r="J125"/>
  <c r="J99"/>
  <c r="R125"/>
  <c i="2" r="BK201"/>
  <c r="J201"/>
  <c r="J100"/>
  <c r="BK243"/>
  <c r="J243"/>
  <c r="J103"/>
  <c i="3" r="BK141"/>
  <c r="J141"/>
  <c r="J100"/>
  <c i="2" r="J125"/>
  <c r="J98"/>
  <c i="3" r="E85"/>
  <c r="F92"/>
  <c r="J114"/>
  <c r="BE123"/>
  <c r="BE124"/>
  <c r="BE126"/>
  <c r="BE128"/>
  <c r="BE132"/>
  <c r="BE136"/>
  <c r="BE138"/>
  <c r="BE130"/>
  <c r="BE134"/>
  <c r="BE139"/>
  <c r="BE142"/>
  <c i="2" r="E85"/>
  <c r="BE139"/>
  <c r="BE145"/>
  <c r="BE147"/>
  <c r="BE157"/>
  <c r="BE159"/>
  <c r="BE163"/>
  <c r="BE166"/>
  <c r="BE183"/>
  <c r="BE191"/>
  <c r="BE218"/>
  <c r="BE235"/>
  <c r="BE242"/>
  <c r="F92"/>
  <c r="BE126"/>
  <c r="BE131"/>
  <c r="BE133"/>
  <c r="BE150"/>
  <c r="BE155"/>
  <c r="BE176"/>
  <c r="BE187"/>
  <c r="BE197"/>
  <c r="BE202"/>
  <c r="BE214"/>
  <c r="BE220"/>
  <c r="BE226"/>
  <c r="BE230"/>
  <c r="BE232"/>
  <c r="BE240"/>
  <c r="J89"/>
  <c r="BE127"/>
  <c r="BE129"/>
  <c r="BE135"/>
  <c r="BE143"/>
  <c r="BE152"/>
  <c r="BE154"/>
  <c r="BE170"/>
  <c r="BE173"/>
  <c r="BE179"/>
  <c r="BE195"/>
  <c r="BE200"/>
  <c r="BE204"/>
  <c r="BE206"/>
  <c r="BE210"/>
  <c r="BE212"/>
  <c r="BE216"/>
  <c r="BE222"/>
  <c r="BE223"/>
  <c r="BE227"/>
  <c r="BE228"/>
  <c r="BE238"/>
  <c r="BE239"/>
  <c r="BE241"/>
  <c r="BE244"/>
  <c r="BE236"/>
  <c r="F35"/>
  <c i="1" r="BB95"/>
  <c i="3" r="F34"/>
  <c i="1" r="BA96"/>
  <c i="3" r="F37"/>
  <c i="1" r="BD96"/>
  <c i="3" r="F36"/>
  <c i="1" r="BC96"/>
  <c i="2" r="J34"/>
  <c i="1" r="AW95"/>
  <c i="2" r="F34"/>
  <c i="1" r="BA95"/>
  <c i="3" r="F35"/>
  <c i="1" r="BB96"/>
  <c i="3" r="J34"/>
  <c i="1" r="AW96"/>
  <c i="2" r="F37"/>
  <c i="1" r="BD95"/>
  <c i="2" r="F36"/>
  <c i="1" r="BC95"/>
  <c i="2" l="1" r="P124"/>
  <c r="P123"/>
  <c i="1" r="AU95"/>
  <c i="2" r="R124"/>
  <c r="R123"/>
  <c r="T124"/>
  <c r="T123"/>
  <c i="3" r="R120"/>
  <c i="2" r="BK124"/>
  <c r="BK123"/>
  <c r="J123"/>
  <c r="J96"/>
  <c i="3" r="BK120"/>
  <c r="J120"/>
  <c r="J96"/>
  <c r="J122"/>
  <c r="J98"/>
  <c i="1" r="AU94"/>
  <c i="2" r="J33"/>
  <c i="1" r="AV95"/>
  <c r="AT95"/>
  <c i="2" r="F33"/>
  <c i="1" r="AZ95"/>
  <c i="3" r="J33"/>
  <c i="1" r="AV96"/>
  <c r="AT96"/>
  <c r="BA94"/>
  <c r="W30"/>
  <c r="BD94"/>
  <c r="W33"/>
  <c r="BC94"/>
  <c r="W32"/>
  <c r="BB94"/>
  <c r="W31"/>
  <c i="3" r="F33"/>
  <c i="1" r="AZ96"/>
  <c i="2" l="1" r="J124"/>
  <c r="J97"/>
  <c i="3" r="J30"/>
  <c i="1" r="AG96"/>
  <c i="2" r="J30"/>
  <c i="1" r="AG95"/>
  <c r="AN95"/>
  <c r="AY94"/>
  <c r="AX94"/>
  <c r="AW94"/>
  <c r="AK30"/>
  <c r="AZ94"/>
  <c r="W29"/>
  <c i="3" l="1" r="J39"/>
  <c i="2" r="J39"/>
  <c i="1" r="AN96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<sst xmlns="http://schemas.openxmlformats.org/spreadsheetml/2006/main">
  <si>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</si>
  <si>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</si>
  <si>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</si>
  <si>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</si>
  <si>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</si>
  <si>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{ef07cec0-5b2c-46a1-8eda-1ae231662418}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</si>
  <si>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</si>
  <si>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</si>
  <si>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</si>
  <si>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</si>
  <si>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</si>
  <si>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</si>
  <si>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</si>
  <si>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</si>
  <si>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20240110001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</si>
  <si>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</si>
  <si>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</si>
  <si>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MĚNÍME MOJSKOU – III. ETAPA</t>
  </si>
  <si>
    <t>KSO:</t>
  </si>
  <si>
    <t>CC-CZ:</t>
  </si>
  <si>
    <t>Místo:</t>
  </si>
  <si>
    <t>Český Těšín</t>
  </si>
  <si>
    <t>Datum:</t>
  </si>
  <si>
    <t>1. 10. 2024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</si>
  <si>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</si>
  <si>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</si>
  <si>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</si>
  <si>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</si>
  <si>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</si>
  <si>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</si>
  <si>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</si>
  <si>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</si>
  <si>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</si>
  <si>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</si>
  <si>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</si>
  <si>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</si>
  <si>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</si>
  <si>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</si>
  <si>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</si>
  <si>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</si>
  <si>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</si>
  <si>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</si>
  <si>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</si>
  <si>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</si>
  <si>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</si>
  <si>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</si>
  <si>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</si>
  <si>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</si>
  <si>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</si>
  <si>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</si>
  <si>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</si>
  <si>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</si>
  <si>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</si>
  <si>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</si>
  <si>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</si>
  <si>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</si>
  <si>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</si>
  <si>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</si>
  <si>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</si>
  <si>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</si>
  <si>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</si>
  <si>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</si>
  <si>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</si>
  <si>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</si>
  <si>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</si>
  <si>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</si>
  <si>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</si>
  <si>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</si>
  <si>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</si>
  <si>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</si>
  <si>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</si>
  <si>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</si>
  <si>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</si>
  <si>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</si>
  <si>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</si>
  <si>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</si>
  <si>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</si>
  <si>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</si>
  <si>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</si>
  <si>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</si>
  <si>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</si>
  <si>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</si>
  <si>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Měníme Mojskou - III. etapa </t>
  </si>
  <si>
    <t>STA</t>
  </si>
  <si>
    <t>1</t>
  </si>
  <si>
    <t>{8b9617bd-0792-4124-aa84-1bd2147d2536}</t>
  </si>
  <si>
    <t>2</t>
  </si>
  <si>
    <t>002</t>
  </si>
  <si>
    <t xml:space="preserve">Ostatní a vedlejší náklady </t>
  </si>
  <si>
    <t>{39328cb6-b3f0-423e-93c5-14c208cf0dad}</t>
  </si>
  <si>
    <t>KRYCÍ LIST SOUPISU PRACÍ</t>
  </si>
  <si>
    <t>Objekt:</t>
  </si>
  <si>
    <t xml:space="preserve">001 - Měníme Mojskou - III. etapa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</si>
  <si>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</si>
  <si>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</si>
  <si>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</si>
  <si>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</si>
  <si>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</si>
  <si>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</si>
  <si>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</si>
  <si>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</si>
  <si>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</si>
  <si>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</si>
  <si>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</si>
  <si>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</si>
  <si>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</si>
  <si>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</si>
  <si>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</si>
  <si>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</si>
  <si>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</si>
  <si>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</si>
  <si>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</si>
  <si>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</si>
  <si>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</si>
  <si>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</si>
  <si>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</si>
  <si>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</si>
  <si>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</si>
  <si>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</si>
  <si>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</si>
  <si>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</si>
  <si>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</si>
  <si>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</si>
  <si>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</si>
  <si>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</si>
  <si>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</si>
  <si>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2024 02</t>
  </si>
  <si>
    <t>4</t>
  </si>
  <si>
    <t>-2000689241</t>
  </si>
  <si>
    <t>113107153</t>
  </si>
  <si>
    <t>Odstranění podkladu z kameniva těženého tl přes 200 do 300 mm strojně pl přes 50 do 200 m2</t>
  </si>
  <si>
    <t>-817545969</t>
  </si>
  <si>
    <t>VV</t>
  </si>
  <si>
    <t>"viz. situace přípravy území"3</t>
  </si>
  <si>
    <t>3</t>
  </si>
  <si>
    <t>113107237</t>
  </si>
  <si>
    <t>Odstranění podkladu z betonu vyztuženého sítěmi tl přes 150 do 300 mm strojně pl přes 200 m2</t>
  </si>
  <si>
    <t>1302741255</t>
  </si>
  <si>
    <t>"viz. situace přípravy území"1305</t>
  </si>
  <si>
    <t>113107241</t>
  </si>
  <si>
    <t>Odstranění podkladu živičného tl 50 mm strojně pl přes 200 m2</t>
  </si>
  <si>
    <t>-1126089598</t>
  </si>
  <si>
    <t>5</t>
  </si>
  <si>
    <t>113202111</t>
  </si>
  <si>
    <t>Vytrhání obrub krajníků obrubníků stojatých</t>
  </si>
  <si>
    <t>m</t>
  </si>
  <si>
    <t>161394344</t>
  </si>
  <si>
    <t>"viz. situace přípravy území"435+32+45+89+251+30</t>
  </si>
  <si>
    <t>6</t>
  </si>
  <si>
    <t>122211101</t>
  </si>
  <si>
    <t>Odkopávky a prokopávky v hornině třídy těžitelnosti I, skupiny 3 ručně</t>
  </si>
  <si>
    <t>m3</t>
  </si>
  <si>
    <t>-938294225</t>
  </si>
  <si>
    <t>"pro výměnnou vrstvu"1337*0,15*0,98</t>
  </si>
  <si>
    <t>"pro stezku"35*0,98</t>
  </si>
  <si>
    <t>Součet</t>
  </si>
  <si>
    <t>7</t>
  </si>
  <si>
    <t>129911123</t>
  </si>
  <si>
    <t>Bourání zdiva z ŽB nebo předpjatého betonu v odkopávkách nebo prokopávkách ručně</t>
  </si>
  <si>
    <t>-1620193289</t>
  </si>
  <si>
    <t>"pro výměnnou vrstvu"1337*0,15*0,02</t>
  </si>
  <si>
    <t>"pro stezku"35*0,02</t>
  </si>
  <si>
    <t>8</t>
  </si>
  <si>
    <t>162751117</t>
  </si>
  <si>
    <t>Vodorovné přemístění přes 9 000 do 10000 m výkopku/sypaniny z horniny třídy těžitelnosti I skupiny 1 až 3</t>
  </si>
  <si>
    <t>217043146</t>
  </si>
  <si>
    <t>"odvoz přebytečné zeminy na skládku"230,839</t>
  </si>
  <si>
    <t>9</t>
  </si>
  <si>
    <t>162751119</t>
  </si>
  <si>
    <t>Příplatek k vodorovnému přemístění výkopku/sypaniny z horniny třídy těžitelnosti I skupiny 1 až 3 ZKD 1000 m přes 10000 m</t>
  </si>
  <si>
    <t>-536597438</t>
  </si>
  <si>
    <t>"do 20 km"230,839*10</t>
  </si>
  <si>
    <t>10</t>
  </si>
  <si>
    <t>171111105</t>
  </si>
  <si>
    <t>Uložení sypaniny z hornin nesoudržných kamenitých do násypů zhutněných ručně</t>
  </si>
  <si>
    <t>252079270</t>
  </si>
  <si>
    <t>"Sdružená stezka pro pěší a cyklisty"</t>
  </si>
  <si>
    <t>(1176+3+36)*1,1*0,1</t>
  </si>
  <si>
    <t>11</t>
  </si>
  <si>
    <t>M</t>
  </si>
  <si>
    <t>58344197</t>
  </si>
  <si>
    <t>štěrkodrť frakce 0/63</t>
  </si>
  <si>
    <t>t</t>
  </si>
  <si>
    <t>CS ÚRS 2024 01</t>
  </si>
  <si>
    <t>1850756559</t>
  </si>
  <si>
    <t>133,65*1,8 'Přepočtené koeficientem množství</t>
  </si>
  <si>
    <t>171201231</t>
  </si>
  <si>
    <t>Poplatek za uložení zeminy a kamení na recyklační skládce (skládkovné) kód odpadu 17 05 04</t>
  </si>
  <si>
    <t>-1093276992</t>
  </si>
  <si>
    <t>230,839*1,8</t>
  </si>
  <si>
    <t>13</t>
  </si>
  <si>
    <t>171251201</t>
  </si>
  <si>
    <t>Uložení sypaniny na skládky nebo meziskládky</t>
  </si>
  <si>
    <t>-1505942337</t>
  </si>
  <si>
    <t>14</t>
  </si>
  <si>
    <t>174111101</t>
  </si>
  <si>
    <t>Zásyp jam, šachet rýh nebo kolem objektů sypaninou se zhutněním ručně</t>
  </si>
  <si>
    <t>-1765924388</t>
  </si>
  <si>
    <t>"Hrubé terénní úpravy před ohumusením"0,20*432</t>
  </si>
  <si>
    <t>15</t>
  </si>
  <si>
    <t>181912112</t>
  </si>
  <si>
    <t>Úprava pláně v hornině třídy těžitelnosti I skupiny 3 se zhutněním ručně</t>
  </si>
  <si>
    <t>35884135</t>
  </si>
  <si>
    <t>(1176+3+36)*1,1</t>
  </si>
  <si>
    <t>16</t>
  </si>
  <si>
    <t>R-1120090</t>
  </si>
  <si>
    <t xml:space="preserve">Terénní úpravy vč. osetí trávou </t>
  </si>
  <si>
    <t>-1144141506</t>
  </si>
  <si>
    <t>P</t>
  </si>
  <si>
    <t xml:space="preserve">Poznámka k položce:_x000d_
položka obsahuje hrubé a jemné terénní úpravy, vč. dovozu a dodávky substrátu, vč. dodávky travního semene : _x000d_
_x000d_
C) TRAVNATÁ PLOCHA - M2, TECHNOLOGIE ZALOŽENÍ				_x000d_
	A) PŘÍPRAVA POZEMKU PO STAVEBNÍCH PRACECH :			_x000d_
	1) UROVNÁNÍ PLOCHY PO STAVBĚ - 30cm POD ZPEVNĚNÉ PLOCHY NEBO KONEČNOU NIVELETU TERÉNU			_x000d_
	2) NAVÁŽKA 20cm ORNICE Z DEPONIE - M3 - NUTNO ZHODNOTIT STAV A MNOŽSTVÍ ORNICE PŘED ROZPROSTŘENÍM			_x000d_
	      V PŘÍPADĚ NEDOSTATNU NEBO ZHORŠENÉ KVALITY (např. velká příměs jílových částí, nebo chemické znečištění)) - NUTNO DOVÉZT NOVOU			_x000d_
	      ORNICI NUTNO ZBAVIT PŘÍPADNÝCH PŘÍMĚSÍ - KAMENŮ A ZBYTKŮ PO STAVBĚ			_x000d_
	      PŘED NAVÁŽKOU NUTNO ORNICI - CHEMICKY ODPLEVELIT  - (plevel na deponii před manipulací)			_x000d_
	3) NAVÁŽKA 10cm TRAVNÍKOVÉHO SUBSTRÁTU - M3			_x000d_
				_x000d_
	4) PROMÍCHÁNÍ TRAVNÍKOVÉHO SUBSTRÁTU A NAVEZENÉ ORNICE V HORIZUNTU 20 cm			_x000d_
				_x000d_
	B) ZALOŽENÍ PRAVNATÉ PLOCHY VÝSEVEM :			_x000d_
	standartní směs pro městské výsadby 	30g travnaté směsi/ m2		_x000d_
	složení : 15% kostřava červená trstnatá, 10% kostřava čer. krátce výběžkatá,			_x000d_
	15% kostřava čer. dlouze výběžkatá, 10% kostřava ovčí,			_x000d_
	20% lipnice luční, 30% jílek vytrvalý,			_x000d_
	postup prací :			_x000d_
	zpracování a urovnání plochy  (v blízkosti stromů nutno dávat pozor na kořenový systém),			_x000d_
	provést konečnou modulaci JTU			_x000d_
	provést výsev - strojově - specializovaný stroj			_x000d_
	    při výsevu se zároveň strojem provede - hnojení minerálním hnojivem 30g/m2, válcování, 			_x000d_
	zálivka po výsadbě 5l/m2			_x000d_
	1x seč ruční po vzejití			_x000d_
				_x000d_
				_x000d_
D) TECHNOLOGICKÉ NORMY VÝSADBY				_x000d_
	NORMY :			_x000d_
	DIN 18 915 zavedena v ČSN DIN 18 915 Sadovnictví a krajinářství - Práce s půdou (83 9011)			_x000d_
	DIN 18 916 zavedena v ČSN DIN 18 916 Sadovnictví a krajinářství -Výsadba rostlin (83 9021)			_x000d_
	DIN 18 917 zavedena v ČSN DIN 18 917 Sadovnictví a krajinářství -Zakládání trávníků  (83 9031)			_x000d_
	DIN 18 918 zavedena v ČSN DIN 18 918 Sadovnictví a krajinářství -Technicko-biologická zabezpečovací opatření  (83 9041)			_x000d_
	DIN 18 919 zavedena v ČSN DIN 18 919 Sadovnictví a krajinářství -Rozvojová a udržovací péče o rostliny  (83 9051)			_x000d_
</t>
  </si>
  <si>
    <t>"viz. situace stavby"915</t>
  </si>
  <si>
    <t>Komunikace pozemní</t>
  </si>
  <si>
    <t>17</t>
  </si>
  <si>
    <t>564801011</t>
  </si>
  <si>
    <t>Podklad ze štěrkodrtě ŠD plochy do 100 m2 tl 30 mm</t>
  </si>
  <si>
    <t>1418254276</t>
  </si>
  <si>
    <t>Poznámka k položce:_x000d_
přírodní kamenivo, fr. 0.8 mm</t>
  </si>
  <si>
    <t>"viz. nová skladba chodníku"3</t>
  </si>
  <si>
    <t>18</t>
  </si>
  <si>
    <t>564851111</t>
  </si>
  <si>
    <t>Podklad ze štěrkodrtě ŠD plochy přes 100 m2 tl 150 mm</t>
  </si>
  <si>
    <t>-980568858</t>
  </si>
  <si>
    <t xml:space="preserve">Poznámka k položce:_x000d_
fr. 0-63 mm, přírodní kamenivo </t>
  </si>
  <si>
    <t>"výměnná vrstva"1337</t>
  </si>
  <si>
    <t>"pozn.: zbývající tl. 100 mm je pokryta v rámci násypů"</t>
  </si>
  <si>
    <t>19</t>
  </si>
  <si>
    <t>564861013</t>
  </si>
  <si>
    <t>Podklad ze štěrkodrtě ŠD plochy do 100 m2 tl 220 mm</t>
  </si>
  <si>
    <t>1733553160</t>
  </si>
  <si>
    <t>Poznámka k položce:_x000d_
fr. 0-63 mm, přírodní kamenivo</t>
  </si>
  <si>
    <t>20</t>
  </si>
  <si>
    <t>564871011</t>
  </si>
  <si>
    <t>Podklad ze štěrkodrtě ŠD plochy do 100 m2 tl 250 mm</t>
  </si>
  <si>
    <t>-359718254</t>
  </si>
  <si>
    <t>Poznámka k položce:_x000d_
přírodní kamenivo, fr. 0-63 mm</t>
  </si>
  <si>
    <t>"viz. nová skladba manipulační plochy"36</t>
  </si>
  <si>
    <t>564871111</t>
  </si>
  <si>
    <t>Podklad ze štěrkodrtě ŠD plochy přes 100 m2 tl 250 mm</t>
  </si>
  <si>
    <t>-1797951090</t>
  </si>
  <si>
    <t>Poznámka k položce:_x000d_
přírodní kamenivo, fr.0 -63 mm</t>
  </si>
  <si>
    <t>"viz. nová skaldba sdružené stezky pro pěší a cyklisty"1098+12+28+24+14</t>
  </si>
  <si>
    <t>22</t>
  </si>
  <si>
    <t>565135111</t>
  </si>
  <si>
    <t>Asfaltový beton vrstva podkladní ACP 16 (obalované kamenivo OKS) tl 50 mm š do 3 m</t>
  </si>
  <si>
    <t>1100047479</t>
  </si>
  <si>
    <t>"viz. skladna manipulační plochy"36</t>
  </si>
  <si>
    <t>23</t>
  </si>
  <si>
    <t>573111113</t>
  </si>
  <si>
    <t>Postřik živičný infiltrační s posypem z asfaltu množství 1,5 kg/m2</t>
  </si>
  <si>
    <t>1002844804</t>
  </si>
  <si>
    <t>24</t>
  </si>
  <si>
    <t>573211109</t>
  </si>
  <si>
    <t>Postřik živičný spojovací z asfaltu v množství 0,50 kg/m2</t>
  </si>
  <si>
    <t>1422886066</t>
  </si>
  <si>
    <t>25</t>
  </si>
  <si>
    <t>577133111</t>
  </si>
  <si>
    <t>Asfaltový beton vrstva obrusná ACO 8 (ABJ) tl 40 mm š do 3 m z nemodifikovaného asfaltu</t>
  </si>
  <si>
    <t>1330045429</t>
  </si>
  <si>
    <t>"viz. skladba manipulační plochy"36</t>
  </si>
  <si>
    <t>26</t>
  </si>
  <si>
    <t>596211110</t>
  </si>
  <si>
    <t>Kladení zámkové dlažby komunikací pro pěší ručně tl 60 mm skupiny A pl do 50 m2</t>
  </si>
  <si>
    <t>617736075</t>
  </si>
  <si>
    <t>"nová skaldba chodníku"3</t>
  </si>
  <si>
    <t>27</t>
  </si>
  <si>
    <t>59245018</t>
  </si>
  <si>
    <t>dlažba skladebná betonová 200x100mm tl 60mm přírodní</t>
  </si>
  <si>
    <t>-1993866805</t>
  </si>
  <si>
    <t>Poznámka k položce:_x000d_
bezfazetová</t>
  </si>
  <si>
    <t>3*1,05 'Přepočtené koeficientem množství</t>
  </si>
  <si>
    <t>28</t>
  </si>
  <si>
    <t>R-5640090</t>
  </si>
  <si>
    <t xml:space="preserve">D+M Nalepovací folie pro varovné, signální a hmatné pásy v šířce 0,4m (bílá barva) </t>
  </si>
  <si>
    <t>-2016726178</t>
  </si>
  <si>
    <t>Trubní vedení</t>
  </si>
  <si>
    <t>29</t>
  </si>
  <si>
    <t>899331111</t>
  </si>
  <si>
    <t>Výšková úprava uličního vstupu nebo vpusti do 200 mm zvýšením poklopu</t>
  </si>
  <si>
    <t>kus</t>
  </si>
  <si>
    <t>CS ÚRS 2023 01</t>
  </si>
  <si>
    <t>-1198152499</t>
  </si>
  <si>
    <t xml:space="preserve"> Ostatní konstrukce a práce-bourání</t>
  </si>
  <si>
    <t>30</t>
  </si>
  <si>
    <t>915311113</t>
  </si>
  <si>
    <t>Předformátované vodorovné dopravní značení dopravní značky do 5 m2</t>
  </si>
  <si>
    <t>1213430359</t>
  </si>
  <si>
    <t>"symbol chodce a cyklisty s šipkou"16</t>
  </si>
  <si>
    <t>31</t>
  </si>
  <si>
    <t>916231213</t>
  </si>
  <si>
    <t>Osazení chodníkového obrubníku betonového stojatého s boční opěrou do lože z betonu prostého</t>
  </si>
  <si>
    <t>-2127877595</t>
  </si>
  <si>
    <t>"Betonový obrubník BO 10/25 do betonu C16/20nXF1"3+3+96+274+30+435+45+32+8</t>
  </si>
  <si>
    <t>"Betonový obrubník BO 15/15 do betonu C16/20nXF1"4</t>
  </si>
  <si>
    <t>32</t>
  </si>
  <si>
    <t>59217017</t>
  </si>
  <si>
    <t>obrubník betonový chodníkový 1000x100x250mm</t>
  </si>
  <si>
    <t>-1602257181</t>
  </si>
  <si>
    <t>"Betonový obrubník BO 10/25 do betonu C16/20nXF1"(3+3+96+274+30+435+45+32+8)*1,01</t>
  </si>
  <si>
    <t>33</t>
  </si>
  <si>
    <t>59217023</t>
  </si>
  <si>
    <t>obrubník betonový chodníkový 1000x150x250mm</t>
  </si>
  <si>
    <t>-893994654</t>
  </si>
  <si>
    <t>"Betonový obrubník BO 15/15 do betonu C16/20nXF1"4*1,01</t>
  </si>
  <si>
    <t>34</t>
  </si>
  <si>
    <t>919122132</t>
  </si>
  <si>
    <t>Těsnění spár zálivkou za tepla pro komůrky š 20 mm hl 40 mm s těsnicím profilem</t>
  </si>
  <si>
    <t>-1847317399</t>
  </si>
  <si>
    <t>3+3+3+5+4+(4*2,5)</t>
  </si>
  <si>
    <t>35</t>
  </si>
  <si>
    <t>919726123</t>
  </si>
  <si>
    <t>Geotextilie pro ochranu, separaci a filtraci netkaná měrná hm přes 300 do 500 g/m2</t>
  </si>
  <si>
    <t>-2024430063</t>
  </si>
  <si>
    <t>(1176+3+36)*1,1*1,3</t>
  </si>
  <si>
    <t>36</t>
  </si>
  <si>
    <t>919735111</t>
  </si>
  <si>
    <t>Řezání stávajícího živičného krytu hl do 50 mm</t>
  </si>
  <si>
    <t>-128598557</t>
  </si>
  <si>
    <t>3+3+3+5+4</t>
  </si>
  <si>
    <t>37</t>
  </si>
  <si>
    <t>919735125</t>
  </si>
  <si>
    <t>Řezání stávajícího betonového krytu hl přes 200 do 250 mm</t>
  </si>
  <si>
    <t>-899466927</t>
  </si>
  <si>
    <t>38</t>
  </si>
  <si>
    <t>R-89756</t>
  </si>
  <si>
    <t>D+M Ochrana stávajících stromů dřevěným bedněním(průměr cca 300 mm), vč. odstranění</t>
  </si>
  <si>
    <t>-453317145</t>
  </si>
  <si>
    <t>39</t>
  </si>
  <si>
    <t>R-9190089</t>
  </si>
  <si>
    <t xml:space="preserve">D+M značky normální formát vč. sloupku </t>
  </si>
  <si>
    <t>-1190504320</t>
  </si>
  <si>
    <t xml:space="preserve">Poznámka k položce:_x000d_
Položka obsahuje : _x000d_
_x000d_
výkop rpo základ, odvoz přebytečné zeminy vč. uložení  apoplatku za skládku_x000d_
provedení základové patky vč. dodávky betonu_x000d_
osazení a dodávka sloupku a značky </t>
  </si>
  <si>
    <t>"iz. situae staby"14</t>
  </si>
  <si>
    <t>40</t>
  </si>
  <si>
    <t>R-9520020</t>
  </si>
  <si>
    <t>Dočasná demontáž stávajících laviček, složení v prostoru stavby a následná zpětná montáž laviček včetně kotvení a založení</t>
  </si>
  <si>
    <t>-1386528580</t>
  </si>
  <si>
    <t>41</t>
  </si>
  <si>
    <t>R-9534000</t>
  </si>
  <si>
    <t xml:space="preserve">D+M Odvodňovací žlab šířky 200 m s plastovou mříží pro zatížení D400 č. betonoéo lože </t>
  </si>
  <si>
    <t>520739145</t>
  </si>
  <si>
    <t>42</t>
  </si>
  <si>
    <t>R-9540090</t>
  </si>
  <si>
    <t>Odstranění stávajících odpadkových košů včetně založení</t>
  </si>
  <si>
    <t>-1606181628</t>
  </si>
  <si>
    <t xml:space="preserve">Poznámka k položce:_x000d_
vč. odvozua  likvidace, vč. poplatku za skládkovné </t>
  </si>
  <si>
    <t>43</t>
  </si>
  <si>
    <t>R-9540091</t>
  </si>
  <si>
    <t>D+M odpadkového koše vč. kotvení a založení</t>
  </si>
  <si>
    <t>-1325723902</t>
  </si>
  <si>
    <t>Poznámka k položce:_x000d_
Odpadkový koš bude nově navržen jako betonový koš šestihranný + pozinkovaná vložka + stříška bez popelníku. Venkovní betonový koš s vymývaným povrchem - šedý kamínek. Ve spodní části koše je otvor pro odtok vody. Součástí koše je pozinkovaná vložka a pozinkovaná stříška bez popelníku. Maximální průměr: 520 mm; Výška koše bez stříšky: 800 mm; Objem koše: 71 litrů</t>
  </si>
  <si>
    <t>44</t>
  </si>
  <si>
    <t>R-9569000</t>
  </si>
  <si>
    <t>D+M betonový silniční panel tl. 150 mm o rozměrech 3x2x0,15m</t>
  </si>
  <si>
    <t>306541288</t>
  </si>
  <si>
    <t>Poznámka k položce:_x000d_
Křížení s VTL:_x000d_
V místě křížení VTL plynovodu bude pod konstrukci stezky položen betonový silniční panel tl. 150 mm o rozměrech 3x2x0,15m</t>
  </si>
  <si>
    <t>997</t>
  </si>
  <si>
    <t>Přesun sutě</t>
  </si>
  <si>
    <t>45</t>
  </si>
  <si>
    <t>997221561</t>
  </si>
  <si>
    <t>Vodorovná doprava suti z kusových materiálů do 1 km</t>
  </si>
  <si>
    <t>310717633</t>
  </si>
  <si>
    <t>46</t>
  </si>
  <si>
    <t>997221569</t>
  </si>
  <si>
    <t>Příplatek ZKD 1 km u vodorovné dopravy suti z kusových materiálů</t>
  </si>
  <si>
    <t>-1642629731</t>
  </si>
  <si>
    <t>1143,494*19 'Přepočtené koeficientem množství</t>
  </si>
  <si>
    <t>47</t>
  </si>
  <si>
    <t>997221611</t>
  </si>
  <si>
    <t>Nakládání suti na dopravní prostředky pro vodorovnou dopravu</t>
  </si>
  <si>
    <t>1870869342</t>
  </si>
  <si>
    <t>48</t>
  </si>
  <si>
    <t>997221861</t>
  </si>
  <si>
    <t>Poplatek za uložení na recyklační skládce (skládkovné) stavebního odpadu z prostého betonu pod kódem 17 01 01</t>
  </si>
  <si>
    <t>256531433</t>
  </si>
  <si>
    <t>49</t>
  </si>
  <si>
    <t>997221862</t>
  </si>
  <si>
    <t>Poplatek za uložení na recyklační skládce (skládkovné) stavebního odpadu z armovaného betonu pod kódem 17 01 01</t>
  </si>
  <si>
    <t>59698364</t>
  </si>
  <si>
    <t>50</t>
  </si>
  <si>
    <t>997221873</t>
  </si>
  <si>
    <t>Poplatek za uložení na recyklační skládce (skládkovné) stavebního odpadu zeminy a kamení zatříděného do Katalogu odpadů pod kódem 17 05 04</t>
  </si>
  <si>
    <t>1125625695</t>
  </si>
  <si>
    <t>51</t>
  </si>
  <si>
    <t>997221875</t>
  </si>
  <si>
    <t>Poplatek za uložení na recyklační skládce (skládkovné) stavebního odpadu asfaltového bez obsahu dehtu zatříděného do Katalogu odpadů pod kódem 17 03 02</t>
  </si>
  <si>
    <t>1034285934</t>
  </si>
  <si>
    <t>998</t>
  </si>
  <si>
    <t>Přesun hmot</t>
  </si>
  <si>
    <t>52</t>
  </si>
  <si>
    <t>998223011</t>
  </si>
  <si>
    <t>Přesun hmot pro pozemní komunikace s krytem dlážděným</t>
  </si>
  <si>
    <t>212730830</t>
  </si>
  <si>
    <t xml:space="preserve">002 - Ostatní a vedlejší náklady </t>
  </si>
  <si>
    <t>Havířov</t>
  </si>
  <si>
    <t>Statutární město Havířov</t>
  </si>
  <si>
    <t>VRN - Vedlejší rozpočtové náklady</t>
  </si>
  <si>
    <t xml:space="preserve">    0 - Vedlejší  náklady</t>
  </si>
  <si>
    <t>VRN1 - Průzkumné, geodetické a projektové práce</t>
  </si>
  <si>
    <t>VRN3 - Zařízení staveniště</t>
  </si>
  <si>
    <t>VRN</t>
  </si>
  <si>
    <t>Vedlejší rozpočtové náklady</t>
  </si>
  <si>
    <t xml:space="preserve">Vedlejší  náklady</t>
  </si>
  <si>
    <t>999024</t>
  </si>
  <si>
    <t xml:space="preserve">Statická zatěžkávací zkouška </t>
  </si>
  <si>
    <t>-1946480608</t>
  </si>
  <si>
    <t>999025</t>
  </si>
  <si>
    <t>Dočasné dopravní značení včetně jeho vypracování, objízdných tras, projednání včetně případné SSZ, vypracování a projednání signálních plánů</t>
  </si>
  <si>
    <t>-2051860904</t>
  </si>
  <si>
    <t>VRN1</t>
  </si>
  <si>
    <t>Průzkumné, geodetické a projektové práce</t>
  </si>
  <si>
    <t>012103000</t>
  </si>
  <si>
    <t>Geodetické práce před výstavbou</t>
  </si>
  <si>
    <t>soubor</t>
  </si>
  <si>
    <t>CS ÚRS 2016 01</t>
  </si>
  <si>
    <t>1024</t>
  </si>
  <si>
    <t>-1538823478</t>
  </si>
  <si>
    <t xml:space="preserve">Poznámka k položce:_x000d_
geodetické vytýčení stavby </t>
  </si>
  <si>
    <t>012103004</t>
  </si>
  <si>
    <t xml:space="preserve">Geodetické práce v průběhu stavby </t>
  </si>
  <si>
    <t>-419564223</t>
  </si>
  <si>
    <t>012303000</t>
  </si>
  <si>
    <t>Geodetické práce po výstavbě</t>
  </si>
  <si>
    <t>1953015407</t>
  </si>
  <si>
    <t xml:space="preserve">Poznámka k položce:_x000d_
Vypracování geometrických plánů podle požadavků KN pro vklad do KN._x000d_
</t>
  </si>
  <si>
    <t>013254000</t>
  </si>
  <si>
    <t>Dokumentace skutečného provedení stavby</t>
  </si>
  <si>
    <t>-1226140969</t>
  </si>
  <si>
    <t xml:space="preserve">Poznámka k položce:_x000d_
Dokumentace skutečného provedení v rozsahu dle platné vyhlášky na dokumentaci staveb v počtu dle SOD </t>
  </si>
  <si>
    <t>013254003</t>
  </si>
  <si>
    <t>Vypracování RDS - dopracování "Z" souřadnic pro výkres vytyčovací schéma</t>
  </si>
  <si>
    <t>-1001544226</t>
  </si>
  <si>
    <t>013254101</t>
  </si>
  <si>
    <t xml:space="preserve">Monitoring v průběhu výstavby </t>
  </si>
  <si>
    <t>-2138608276</t>
  </si>
  <si>
    <t xml:space="preserve">Poznámka k položce:_x000d_
Fotografie nebo videozáznamy zakrývaných konstrukcí a jiných skutečností rozhodných např. pro vícepráce a méněpráce_x000d_
</t>
  </si>
  <si>
    <t>R-99001</t>
  </si>
  <si>
    <t xml:space="preserve">Zpracování technologických postupů proádění prací na jednotlivé činnosti </t>
  </si>
  <si>
    <t>451965331</t>
  </si>
  <si>
    <t>R-990010</t>
  </si>
  <si>
    <t xml:space="preserve">Vytýčení  a ochrana stávajících   inženýrských sítí </t>
  </si>
  <si>
    <t>1452578593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</si>
  <si>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</si>
  <si>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VRN3</t>
  </si>
  <si>
    <t>Zařízení staveniště</t>
  </si>
  <si>
    <t>032103000</t>
  </si>
  <si>
    <t xml:space="preserve">Zařízení staveniště - zřízení, provoz, odstranění </t>
  </si>
  <si>
    <t>-1821218892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</si>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</sst>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20240110001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MĚNÍME MOJSKOU – III.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Český Těšín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Český Těšín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ATRIS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Měníme Mojskou - II...'!J30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Měníme Mojskou - II...'!P123</f>
        <v>0</v>
      </c>
      <c r="AV95" s="128">
        <f>'001 - Měníme Mojskou - II...'!J33</f>
        <v>0</v>
      </c>
      <c r="AW95" s="128">
        <f>'001 - Měníme Mojskou - II...'!J34</f>
        <v>0</v>
      </c>
      <c r="AX95" s="128">
        <f>'001 - Měníme Mojskou - II...'!J35</f>
        <v>0</v>
      </c>
      <c r="AY95" s="128">
        <f>'001 - Měníme Mojskou - II...'!J36</f>
        <v>0</v>
      </c>
      <c r="AZ95" s="128">
        <f>'001 - Měníme Mojskou - II...'!F33</f>
        <v>0</v>
      </c>
      <c r="BA95" s="128">
        <f>'001 - Měníme Mojskou - II...'!F34</f>
        <v>0</v>
      </c>
      <c r="BB95" s="128">
        <f>'001 - Měníme Mojskou - II...'!F35</f>
        <v>0</v>
      </c>
      <c r="BC95" s="128">
        <f>'001 - Měníme Mojskou - II...'!F36</f>
        <v>0</v>
      </c>
      <c r="BD95" s="130">
        <f>'001 - Měníme Mojskou - II...'!F37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Ostatní a vedlejší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'002 - Ostatní a vedlejší ...'!P120</f>
        <v>0</v>
      </c>
      <c r="AV96" s="133">
        <f>'002 - Ostatní a vedlejší ...'!J33</f>
        <v>0</v>
      </c>
      <c r="AW96" s="133">
        <f>'002 - Ostatní a vedlejší ...'!J34</f>
        <v>0</v>
      </c>
      <c r="AX96" s="133">
        <f>'002 - Ostatní a vedlejší ...'!J35</f>
        <v>0</v>
      </c>
      <c r="AY96" s="133">
        <f>'002 - Ostatní a vedlejší ...'!J36</f>
        <v>0</v>
      </c>
      <c r="AZ96" s="133">
        <f>'002 - Ostatní a vedlejší ...'!F33</f>
        <v>0</v>
      </c>
      <c r="BA96" s="133">
        <f>'002 - Ostatní a vedlejší ...'!F34</f>
        <v>0</v>
      </c>
      <c r="BB96" s="133">
        <f>'002 - Ostatní a vedlejší ...'!F35</f>
        <v>0</v>
      </c>
      <c r="BC96" s="133">
        <f>'002 - Ostatní a vedlejší ...'!F36</f>
        <v>0</v>
      </c>
      <c r="BD96" s="135">
        <f>'002 - Ostatní a vedlejší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T/LxeAsCLXotnWbNxAVwqGRNQZzSV6XUEoiGz8KnJRxELeNu5TpucPIMNafg3xJMZLWtka2AAy/az4fjtUl8cg==" hashValue="yFvSfF7LeErt85TlqLF7BzA1HbZtN81O+ZHNIn9pSvuAYgXdRg6E3FP/zMo23JkYF5v7VWwXmL4hFfjwFDyGK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Měníme Mojskou - II...'!C2" display="/"/>
    <hyperlink ref="A96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MĚNÍME MOJSKOU – III.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ROUND((SUM(BE123:BE244)),  2)</f>
        <v>0</v>
      </c>
      <c r="G33" s="38"/>
      <c r="H33" s="38"/>
      <c r="I33" s="155">
        <v>0.21</v>
      </c>
      <c r="J33" s="154">
        <f>ROUND(((SUM(BE123:BE244))*I33),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ROUND((SUM(BF123:BF244)),  2)</f>
        <v>0</v>
      </c>
      <c r="G34" s="38"/>
      <c r="H34" s="38"/>
      <c r="I34" s="155">
        <v>0.12</v>
      </c>
      <c r="J34" s="154">
        <f>ROUND(((SUM(BF123:BF244))*I34),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ROUND((SUM(BG123:BG244)),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ROUND((SUM(BH123:BH244)),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MĚNÍME MOJSKOU –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Měníme Mojskou - III. etapa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J201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J203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J234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J243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MĚNÍME MOJSKOU – III. 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001 - Měníme Mojskou - III. etapa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Český Těšín</v>
      </c>
      <c r="G117" s="40"/>
      <c r="H117" s="40"/>
      <c r="I117" s="32" t="s">
        <v>22</v>
      </c>
      <c r="J117" s="79" t="str">
        <f>IF(J12="","",J12)</f>
        <v>1. 10. 2024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Český Těšín</v>
      </c>
      <c r="G119" s="40"/>
      <c r="H119" s="40"/>
      <c r="I119" s="32" t="s">
        <v>30</v>
      </c>
      <c r="J119" s="36" t="str">
        <f>E21</f>
        <v>ATRIS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Barbora Kyšková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61</v>
      </c>
      <c r="E122" s="194" t="s">
        <v>57</v>
      </c>
      <c r="F122" s="194" t="s">
        <v>58</v>
      </c>
      <c r="G122" s="194" t="s">
        <v>107</v>
      </c>
      <c r="H122" s="194" t="s">
        <v>108</v>
      </c>
      <c r="I122" s="194" t="s">
        <v>109</v>
      </c>
      <c r="J122" s="194" t="s">
        <v>95</v>
      </c>
      <c r="K122" s="195" t="s">
        <v>110</v>
      </c>
      <c r="L122" s="196"/>
      <c r="M122" s="100" t="s">
        <v>1</v>
      </c>
      <c r="N122" s="101" t="s">
        <v>40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416.6056317</v>
      </c>
      <c r="S123" s="104"/>
      <c r="T123" s="200">
        <f>T124</f>
        <v>1143.4941999999998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97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118</v>
      </c>
      <c r="F124" s="205" t="s">
        <v>119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P125+P162+P201+P203+P234+P243</f>
        <v>0</v>
      </c>
      <c r="Q124" s="210"/>
      <c r="R124" s="211">
        <f>R125+R162+R201+R203+R234+R243</f>
        <v>416.6056317</v>
      </c>
      <c r="S124" s="210"/>
      <c r="T124" s="212">
        <f>T125+T162+T201+T203+T234+T243</f>
        <v>1143.4941999999998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120</v>
      </c>
      <c r="BK124" s="215">
        <f>BK125+BK162+BK201+BK203+BK234+BK243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121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SUM(P126:P161)</f>
        <v>0</v>
      </c>
      <c r="Q125" s="210"/>
      <c r="R125" s="211">
        <f>SUM(R126:R161)</f>
        <v>240.57</v>
      </c>
      <c r="S125" s="210"/>
      <c r="T125" s="212">
        <f>SUM(T126:T161)</f>
        <v>1143.4941999999998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120</v>
      </c>
      <c r="BK125" s="215">
        <f>SUM(BK126:BK161)</f>
        <v>0</v>
      </c>
    </row>
    <row r="126" s="2" customFormat="1" ht="24.15" customHeight="1">
      <c r="A126" s="38"/>
      <c r="B126" s="39"/>
      <c r="C126" s="218" t="s">
        <v>84</v>
      </c>
      <c r="D126" s="218" t="s">
        <v>122</v>
      </c>
      <c r="E126" s="219" t="s">
        <v>123</v>
      </c>
      <c r="F126" s="220" t="s">
        <v>124</v>
      </c>
      <c r="G126" s="221" t="s">
        <v>125</v>
      </c>
      <c r="H126" s="222">
        <v>3</v>
      </c>
      <c r="I126" s="223"/>
      <c r="J126" s="224">
        <f>ROUND(I126*H126,2)</f>
        <v>0</v>
      </c>
      <c r="K126" s="220" t="s">
        <v>126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0.26</v>
      </c>
      <c r="T126" s="228">
        <f>S126*H126</f>
        <v>0.78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122</v>
      </c>
      <c r="AU126" s="229" t="s">
        <v>86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127</v>
      </c>
      <c r="BM126" s="229" t="s">
        <v>128</v>
      </c>
    </row>
    <row r="127" s="2" customFormat="1" ht="33" customHeight="1">
      <c r="A127" s="38"/>
      <c r="B127" s="39"/>
      <c r="C127" s="218" t="s">
        <v>86</v>
      </c>
      <c r="D127" s="218" t="s">
        <v>122</v>
      </c>
      <c r="E127" s="219" t="s">
        <v>129</v>
      </c>
      <c r="F127" s="220" t="s">
        <v>130</v>
      </c>
      <c r="G127" s="221" t="s">
        <v>125</v>
      </c>
      <c r="H127" s="222">
        <v>3</v>
      </c>
      <c r="I127" s="223"/>
      <c r="J127" s="224">
        <f>ROUND(I127*H127,2)</f>
        <v>0</v>
      </c>
      <c r="K127" s="220" t="s">
        <v>126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0.5</v>
      </c>
      <c r="T127" s="228">
        <f>S127*H127</f>
        <v>1.5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122</v>
      </c>
      <c r="AU127" s="229" t="s">
        <v>86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127</v>
      </c>
      <c r="BM127" s="229" t="s">
        <v>131</v>
      </c>
    </row>
    <row r="128" s="13" customFormat="1">
      <c r="A128" s="13"/>
      <c r="B128" s="231"/>
      <c r="C128" s="232"/>
      <c r="D128" s="233" t="s">
        <v>132</v>
      </c>
      <c r="E128" s="234" t="s">
        <v>1</v>
      </c>
      <c r="F128" s="235" t="s">
        <v>133</v>
      </c>
      <c r="G128" s="232"/>
      <c r="H128" s="236">
        <v>3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132</v>
      </c>
      <c r="AU128" s="242" t="s">
        <v>86</v>
      </c>
      <c r="AV128" s="13" t="s">
        <v>86</v>
      </c>
      <c r="AW128" s="13" t="s">
        <v>32</v>
      </c>
      <c r="AX128" s="13" t="s">
        <v>84</v>
      </c>
      <c r="AY128" s="242" t="s">
        <v>120</v>
      </c>
    </row>
    <row r="129" s="2" customFormat="1" ht="33" customHeight="1">
      <c r="A129" s="38"/>
      <c r="B129" s="39"/>
      <c r="C129" s="218" t="s">
        <v>134</v>
      </c>
      <c r="D129" s="218" t="s">
        <v>122</v>
      </c>
      <c r="E129" s="219" t="s">
        <v>135</v>
      </c>
      <c r="F129" s="220" t="s">
        <v>136</v>
      </c>
      <c r="G129" s="221" t="s">
        <v>125</v>
      </c>
      <c r="H129" s="222">
        <v>1305</v>
      </c>
      <c r="I129" s="223"/>
      <c r="J129" s="224">
        <f>ROUND(I129*H129,2)</f>
        <v>0</v>
      </c>
      <c r="K129" s="220" t="s">
        <v>126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0.63</v>
      </c>
      <c r="T129" s="228">
        <f>S129*H129</f>
        <v>822.15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122</v>
      </c>
      <c r="AU129" s="229" t="s">
        <v>86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127</v>
      </c>
      <c r="BM129" s="229" t="s">
        <v>137</v>
      </c>
    </row>
    <row r="130" s="13" customFormat="1">
      <c r="A130" s="13"/>
      <c r="B130" s="231"/>
      <c r="C130" s="232"/>
      <c r="D130" s="233" t="s">
        <v>132</v>
      </c>
      <c r="E130" s="234" t="s">
        <v>1</v>
      </c>
      <c r="F130" s="235" t="s">
        <v>138</v>
      </c>
      <c r="G130" s="232"/>
      <c r="H130" s="236">
        <v>1305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132</v>
      </c>
      <c r="AU130" s="242" t="s">
        <v>86</v>
      </c>
      <c r="AV130" s="13" t="s">
        <v>86</v>
      </c>
      <c r="AW130" s="13" t="s">
        <v>32</v>
      </c>
      <c r="AX130" s="13" t="s">
        <v>84</v>
      </c>
      <c r="AY130" s="242" t="s">
        <v>120</v>
      </c>
    </row>
    <row r="131" s="2" customFormat="1" ht="24.15" customHeight="1">
      <c r="A131" s="38"/>
      <c r="B131" s="39"/>
      <c r="C131" s="218" t="s">
        <v>127</v>
      </c>
      <c r="D131" s="218" t="s">
        <v>122</v>
      </c>
      <c r="E131" s="219" t="s">
        <v>139</v>
      </c>
      <c r="F131" s="220" t="s">
        <v>140</v>
      </c>
      <c r="G131" s="221" t="s">
        <v>125</v>
      </c>
      <c r="H131" s="222">
        <v>1305</v>
      </c>
      <c r="I131" s="223"/>
      <c r="J131" s="224">
        <f>ROUND(I131*H131,2)</f>
        <v>0</v>
      </c>
      <c r="K131" s="220" t="s">
        <v>126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0.098</v>
      </c>
      <c r="T131" s="228">
        <f>S131*H131</f>
        <v>127.89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127</v>
      </c>
      <c r="AT131" s="229" t="s">
        <v>122</v>
      </c>
      <c r="AU131" s="229" t="s">
        <v>86</v>
      </c>
      <c r="AY131" s="17" t="s">
        <v>120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127</v>
      </c>
      <c r="BM131" s="229" t="s">
        <v>141</v>
      </c>
    </row>
    <row r="132" s="13" customFormat="1">
      <c r="A132" s="13"/>
      <c r="B132" s="231"/>
      <c r="C132" s="232"/>
      <c r="D132" s="233" t="s">
        <v>132</v>
      </c>
      <c r="E132" s="234" t="s">
        <v>1</v>
      </c>
      <c r="F132" s="235" t="s">
        <v>138</v>
      </c>
      <c r="G132" s="232"/>
      <c r="H132" s="236">
        <v>1305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132</v>
      </c>
      <c r="AU132" s="242" t="s">
        <v>86</v>
      </c>
      <c r="AV132" s="13" t="s">
        <v>86</v>
      </c>
      <c r="AW132" s="13" t="s">
        <v>32</v>
      </c>
      <c r="AX132" s="13" t="s">
        <v>84</v>
      </c>
      <c r="AY132" s="242" t="s">
        <v>120</v>
      </c>
    </row>
    <row r="133" s="2" customFormat="1" ht="16.5" customHeight="1">
      <c r="A133" s="38"/>
      <c r="B133" s="39"/>
      <c r="C133" s="218" t="s">
        <v>142</v>
      </c>
      <c r="D133" s="218" t="s">
        <v>122</v>
      </c>
      <c r="E133" s="219" t="s">
        <v>143</v>
      </c>
      <c r="F133" s="220" t="s">
        <v>144</v>
      </c>
      <c r="G133" s="221" t="s">
        <v>145</v>
      </c>
      <c r="H133" s="222">
        <v>882</v>
      </c>
      <c r="I133" s="223"/>
      <c r="J133" s="224">
        <f>ROUND(I133*H133,2)</f>
        <v>0</v>
      </c>
      <c r="K133" s="220" t="s">
        <v>126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0.205</v>
      </c>
      <c r="T133" s="228">
        <f>S133*H133</f>
        <v>180.81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122</v>
      </c>
      <c r="AU133" s="229" t="s">
        <v>86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127</v>
      </c>
      <c r="BM133" s="229" t="s">
        <v>146</v>
      </c>
    </row>
    <row r="134" s="13" customFormat="1">
      <c r="A134" s="13"/>
      <c r="B134" s="231"/>
      <c r="C134" s="232"/>
      <c r="D134" s="233" t="s">
        <v>132</v>
      </c>
      <c r="E134" s="234" t="s">
        <v>1</v>
      </c>
      <c r="F134" s="235" t="s">
        <v>147</v>
      </c>
      <c r="G134" s="232"/>
      <c r="H134" s="236">
        <v>882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132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120</v>
      </c>
    </row>
    <row r="135" s="2" customFormat="1" ht="24.15" customHeight="1">
      <c r="A135" s="38"/>
      <c r="B135" s="39"/>
      <c r="C135" s="218" t="s">
        <v>148</v>
      </c>
      <c r="D135" s="218" t="s">
        <v>122</v>
      </c>
      <c r="E135" s="219" t="s">
        <v>149</v>
      </c>
      <c r="F135" s="220" t="s">
        <v>150</v>
      </c>
      <c r="G135" s="221" t="s">
        <v>151</v>
      </c>
      <c r="H135" s="222">
        <v>230.839</v>
      </c>
      <c r="I135" s="223"/>
      <c r="J135" s="224">
        <f>ROUND(I135*H135,2)</f>
        <v>0</v>
      </c>
      <c r="K135" s="220" t="s">
        <v>126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127</v>
      </c>
      <c r="AT135" s="229" t="s">
        <v>122</v>
      </c>
      <c r="AU135" s="229" t="s">
        <v>86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127</v>
      </c>
      <c r="BM135" s="229" t="s">
        <v>152</v>
      </c>
    </row>
    <row r="136" s="13" customFormat="1">
      <c r="A136" s="13"/>
      <c r="B136" s="231"/>
      <c r="C136" s="232"/>
      <c r="D136" s="233" t="s">
        <v>132</v>
      </c>
      <c r="E136" s="234" t="s">
        <v>1</v>
      </c>
      <c r="F136" s="235" t="s">
        <v>153</v>
      </c>
      <c r="G136" s="232"/>
      <c r="H136" s="236">
        <v>196.539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132</v>
      </c>
      <c r="AU136" s="242" t="s">
        <v>86</v>
      </c>
      <c r="AV136" s="13" t="s">
        <v>86</v>
      </c>
      <c r="AW136" s="13" t="s">
        <v>32</v>
      </c>
      <c r="AX136" s="13" t="s">
        <v>76</v>
      </c>
      <c r="AY136" s="242" t="s">
        <v>120</v>
      </c>
    </row>
    <row r="137" s="13" customFormat="1">
      <c r="A137" s="13"/>
      <c r="B137" s="231"/>
      <c r="C137" s="232"/>
      <c r="D137" s="233" t="s">
        <v>132</v>
      </c>
      <c r="E137" s="234" t="s">
        <v>1</v>
      </c>
      <c r="F137" s="235" t="s">
        <v>154</v>
      </c>
      <c r="G137" s="232"/>
      <c r="H137" s="236">
        <v>34.299999999999996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132</v>
      </c>
      <c r="AU137" s="242" t="s">
        <v>86</v>
      </c>
      <c r="AV137" s="13" t="s">
        <v>86</v>
      </c>
      <c r="AW137" s="13" t="s">
        <v>32</v>
      </c>
      <c r="AX137" s="13" t="s">
        <v>76</v>
      </c>
      <c r="AY137" s="242" t="s">
        <v>120</v>
      </c>
    </row>
    <row r="138" s="14" customFormat="1">
      <c r="A138" s="14"/>
      <c r="B138" s="243"/>
      <c r="C138" s="244"/>
      <c r="D138" s="233" t="s">
        <v>132</v>
      </c>
      <c r="E138" s="245" t="s">
        <v>1</v>
      </c>
      <c r="F138" s="246" t="s">
        <v>155</v>
      </c>
      <c r="G138" s="244"/>
      <c r="H138" s="247">
        <v>230.839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132</v>
      </c>
      <c r="AU138" s="253" t="s">
        <v>86</v>
      </c>
      <c r="AV138" s="14" t="s">
        <v>127</v>
      </c>
      <c r="AW138" s="14" t="s">
        <v>32</v>
      </c>
      <c r="AX138" s="14" t="s">
        <v>84</v>
      </c>
      <c r="AY138" s="253" t="s">
        <v>120</v>
      </c>
    </row>
    <row r="139" s="2" customFormat="1" ht="24.15" customHeight="1">
      <c r="A139" s="38"/>
      <c r="B139" s="39"/>
      <c r="C139" s="218" t="s">
        <v>156</v>
      </c>
      <c r="D139" s="218" t="s">
        <v>122</v>
      </c>
      <c r="E139" s="219" t="s">
        <v>157</v>
      </c>
      <c r="F139" s="220" t="s">
        <v>158</v>
      </c>
      <c r="G139" s="221" t="s">
        <v>151</v>
      </c>
      <c r="H139" s="222">
        <v>4.711</v>
      </c>
      <c r="I139" s="223"/>
      <c r="J139" s="224">
        <f>ROUND(I139*H139,2)</f>
        <v>0</v>
      </c>
      <c r="K139" s="220" t="s">
        <v>126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2.2</v>
      </c>
      <c r="T139" s="228">
        <f>S139*H139</f>
        <v>10.364200000000002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127</v>
      </c>
      <c r="AT139" s="229" t="s">
        <v>122</v>
      </c>
      <c r="AU139" s="229" t="s">
        <v>86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127</v>
      </c>
      <c r="BM139" s="229" t="s">
        <v>159</v>
      </c>
    </row>
    <row r="140" s="13" customFormat="1">
      <c r="A140" s="13"/>
      <c r="B140" s="231"/>
      <c r="C140" s="232"/>
      <c r="D140" s="233" t="s">
        <v>132</v>
      </c>
      <c r="E140" s="234" t="s">
        <v>1</v>
      </c>
      <c r="F140" s="235" t="s">
        <v>160</v>
      </c>
      <c r="G140" s="232"/>
      <c r="H140" s="236">
        <v>4.011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132</v>
      </c>
      <c r="AU140" s="242" t="s">
        <v>86</v>
      </c>
      <c r="AV140" s="13" t="s">
        <v>86</v>
      </c>
      <c r="AW140" s="13" t="s">
        <v>32</v>
      </c>
      <c r="AX140" s="13" t="s">
        <v>76</v>
      </c>
      <c r="AY140" s="242" t="s">
        <v>120</v>
      </c>
    </row>
    <row r="141" s="13" customFormat="1">
      <c r="A141" s="13"/>
      <c r="B141" s="231"/>
      <c r="C141" s="232"/>
      <c r="D141" s="233" t="s">
        <v>132</v>
      </c>
      <c r="E141" s="234" t="s">
        <v>1</v>
      </c>
      <c r="F141" s="235" t="s">
        <v>161</v>
      </c>
      <c r="G141" s="232"/>
      <c r="H141" s="236">
        <v>0.7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132</v>
      </c>
      <c r="AU141" s="242" t="s">
        <v>86</v>
      </c>
      <c r="AV141" s="13" t="s">
        <v>86</v>
      </c>
      <c r="AW141" s="13" t="s">
        <v>32</v>
      </c>
      <c r="AX141" s="13" t="s">
        <v>76</v>
      </c>
      <c r="AY141" s="242" t="s">
        <v>120</v>
      </c>
    </row>
    <row r="142" s="14" customFormat="1">
      <c r="A142" s="14"/>
      <c r="B142" s="243"/>
      <c r="C142" s="244"/>
      <c r="D142" s="233" t="s">
        <v>132</v>
      </c>
      <c r="E142" s="245" t="s">
        <v>1</v>
      </c>
      <c r="F142" s="246" t="s">
        <v>155</v>
      </c>
      <c r="G142" s="244"/>
      <c r="H142" s="247">
        <v>4.711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132</v>
      </c>
      <c r="AU142" s="253" t="s">
        <v>86</v>
      </c>
      <c r="AV142" s="14" t="s">
        <v>127</v>
      </c>
      <c r="AW142" s="14" t="s">
        <v>32</v>
      </c>
      <c r="AX142" s="14" t="s">
        <v>84</v>
      </c>
      <c r="AY142" s="253" t="s">
        <v>120</v>
      </c>
    </row>
    <row r="143" s="2" customFormat="1" ht="37.8" customHeight="1">
      <c r="A143" s="38"/>
      <c r="B143" s="39"/>
      <c r="C143" s="218" t="s">
        <v>162</v>
      </c>
      <c r="D143" s="218" t="s">
        <v>122</v>
      </c>
      <c r="E143" s="219" t="s">
        <v>163</v>
      </c>
      <c r="F143" s="220" t="s">
        <v>164</v>
      </c>
      <c r="G143" s="221" t="s">
        <v>151</v>
      </c>
      <c r="H143" s="222">
        <v>230.839</v>
      </c>
      <c r="I143" s="223"/>
      <c r="J143" s="224">
        <f>ROUND(I143*H143,2)</f>
        <v>0</v>
      </c>
      <c r="K143" s="220" t="s">
        <v>126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127</v>
      </c>
      <c r="AT143" s="229" t="s">
        <v>122</v>
      </c>
      <c r="AU143" s="229" t="s">
        <v>86</v>
      </c>
      <c r="AY143" s="17" t="s">
        <v>120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127</v>
      </c>
      <c r="BM143" s="229" t="s">
        <v>165</v>
      </c>
    </row>
    <row r="144" s="13" customFormat="1">
      <c r="A144" s="13"/>
      <c r="B144" s="231"/>
      <c r="C144" s="232"/>
      <c r="D144" s="233" t="s">
        <v>132</v>
      </c>
      <c r="E144" s="234" t="s">
        <v>1</v>
      </c>
      <c r="F144" s="235" t="s">
        <v>166</v>
      </c>
      <c r="G144" s="232"/>
      <c r="H144" s="236">
        <v>230.839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132</v>
      </c>
      <c r="AU144" s="242" t="s">
        <v>86</v>
      </c>
      <c r="AV144" s="13" t="s">
        <v>86</v>
      </c>
      <c r="AW144" s="13" t="s">
        <v>32</v>
      </c>
      <c r="AX144" s="13" t="s">
        <v>84</v>
      </c>
      <c r="AY144" s="242" t="s">
        <v>120</v>
      </c>
    </row>
    <row r="145" s="2" customFormat="1" ht="37.8" customHeight="1">
      <c r="A145" s="38"/>
      <c r="B145" s="39"/>
      <c r="C145" s="218" t="s">
        <v>167</v>
      </c>
      <c r="D145" s="218" t="s">
        <v>122</v>
      </c>
      <c r="E145" s="219" t="s">
        <v>168</v>
      </c>
      <c r="F145" s="220" t="s">
        <v>169</v>
      </c>
      <c r="G145" s="221" t="s">
        <v>151</v>
      </c>
      <c r="H145" s="222">
        <v>2308.39</v>
      </c>
      <c r="I145" s="223"/>
      <c r="J145" s="224">
        <f>ROUND(I145*H145,2)</f>
        <v>0</v>
      </c>
      <c r="K145" s="220" t="s">
        <v>126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127</v>
      </c>
      <c r="AT145" s="229" t="s">
        <v>122</v>
      </c>
      <c r="AU145" s="229" t="s">
        <v>86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127</v>
      </c>
      <c r="BM145" s="229" t="s">
        <v>170</v>
      </c>
    </row>
    <row r="146" s="13" customFormat="1">
      <c r="A146" s="13"/>
      <c r="B146" s="231"/>
      <c r="C146" s="232"/>
      <c r="D146" s="233" t="s">
        <v>132</v>
      </c>
      <c r="E146" s="234" t="s">
        <v>1</v>
      </c>
      <c r="F146" s="235" t="s">
        <v>171</v>
      </c>
      <c r="G146" s="232"/>
      <c r="H146" s="236">
        <v>2308.39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132</v>
      </c>
      <c r="AU146" s="242" t="s">
        <v>86</v>
      </c>
      <c r="AV146" s="13" t="s">
        <v>86</v>
      </c>
      <c r="AW146" s="13" t="s">
        <v>32</v>
      </c>
      <c r="AX146" s="13" t="s">
        <v>84</v>
      </c>
      <c r="AY146" s="242" t="s">
        <v>120</v>
      </c>
    </row>
    <row r="147" s="2" customFormat="1" ht="24.15" customHeight="1">
      <c r="A147" s="38"/>
      <c r="B147" s="39"/>
      <c r="C147" s="218" t="s">
        <v>172</v>
      </c>
      <c r="D147" s="218" t="s">
        <v>122</v>
      </c>
      <c r="E147" s="219" t="s">
        <v>173</v>
      </c>
      <c r="F147" s="220" t="s">
        <v>174</v>
      </c>
      <c r="G147" s="221" t="s">
        <v>151</v>
      </c>
      <c r="H147" s="222">
        <v>133.65</v>
      </c>
      <c r="I147" s="223"/>
      <c r="J147" s="224">
        <f>ROUND(I147*H147,2)</f>
        <v>0</v>
      </c>
      <c r="K147" s="220" t="s">
        <v>126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127</v>
      </c>
      <c r="AT147" s="229" t="s">
        <v>122</v>
      </c>
      <c r="AU147" s="229" t="s">
        <v>86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127</v>
      </c>
      <c r="BM147" s="229" t="s">
        <v>175</v>
      </c>
    </row>
    <row r="148" s="15" customFormat="1">
      <c r="A148" s="15"/>
      <c r="B148" s="254"/>
      <c r="C148" s="255"/>
      <c r="D148" s="233" t="s">
        <v>132</v>
      </c>
      <c r="E148" s="256" t="s">
        <v>1</v>
      </c>
      <c r="F148" s="257" t="s">
        <v>176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132</v>
      </c>
      <c r="AU148" s="263" t="s">
        <v>86</v>
      </c>
      <c r="AV148" s="15" t="s">
        <v>84</v>
      </c>
      <c r="AW148" s="15" t="s">
        <v>32</v>
      </c>
      <c r="AX148" s="15" t="s">
        <v>76</v>
      </c>
      <c r="AY148" s="263" t="s">
        <v>120</v>
      </c>
    </row>
    <row r="149" s="13" customFormat="1">
      <c r="A149" s="13"/>
      <c r="B149" s="231"/>
      <c r="C149" s="232"/>
      <c r="D149" s="233" t="s">
        <v>132</v>
      </c>
      <c r="E149" s="234" t="s">
        <v>1</v>
      </c>
      <c r="F149" s="235" t="s">
        <v>177</v>
      </c>
      <c r="G149" s="232"/>
      <c r="H149" s="236">
        <v>133.65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132</v>
      </c>
      <c r="AU149" s="242" t="s">
        <v>86</v>
      </c>
      <c r="AV149" s="13" t="s">
        <v>86</v>
      </c>
      <c r="AW149" s="13" t="s">
        <v>32</v>
      </c>
      <c r="AX149" s="13" t="s">
        <v>84</v>
      </c>
      <c r="AY149" s="242" t="s">
        <v>120</v>
      </c>
    </row>
    <row r="150" s="2" customFormat="1" ht="16.5" customHeight="1">
      <c r="A150" s="38"/>
      <c r="B150" s="39"/>
      <c r="C150" s="264" t="s">
        <v>178</v>
      </c>
      <c r="D150" s="264" t="s">
        <v>179</v>
      </c>
      <c r="E150" s="265" t="s">
        <v>180</v>
      </c>
      <c r="F150" s="266" t="s">
        <v>181</v>
      </c>
      <c r="G150" s="267" t="s">
        <v>182</v>
      </c>
      <c r="H150" s="268">
        <v>240.57</v>
      </c>
      <c r="I150" s="269"/>
      <c r="J150" s="270">
        <f>ROUND(I150*H150,2)</f>
        <v>0</v>
      </c>
      <c r="K150" s="266" t="s">
        <v>183</v>
      </c>
      <c r="L150" s="271"/>
      <c r="M150" s="272" t="s">
        <v>1</v>
      </c>
      <c r="N150" s="273" t="s">
        <v>41</v>
      </c>
      <c r="O150" s="91"/>
      <c r="P150" s="227">
        <f>O150*H150</f>
        <v>0</v>
      </c>
      <c r="Q150" s="227">
        <v>1</v>
      </c>
      <c r="R150" s="227">
        <f>Q150*H150</f>
        <v>240.57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162</v>
      </c>
      <c r="AT150" s="229" t="s">
        <v>179</v>
      </c>
      <c r="AU150" s="229" t="s">
        <v>86</v>
      </c>
      <c r="AY150" s="17" t="s">
        <v>120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127</v>
      </c>
      <c r="BM150" s="229" t="s">
        <v>184</v>
      </c>
    </row>
    <row r="151" s="13" customFormat="1">
      <c r="A151" s="13"/>
      <c r="B151" s="231"/>
      <c r="C151" s="232"/>
      <c r="D151" s="233" t="s">
        <v>132</v>
      </c>
      <c r="E151" s="232"/>
      <c r="F151" s="235" t="s">
        <v>185</v>
      </c>
      <c r="G151" s="232"/>
      <c r="H151" s="236">
        <v>240.57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132</v>
      </c>
      <c r="AU151" s="242" t="s">
        <v>86</v>
      </c>
      <c r="AV151" s="13" t="s">
        <v>86</v>
      </c>
      <c r="AW151" s="13" t="s">
        <v>4</v>
      </c>
      <c r="AX151" s="13" t="s">
        <v>84</v>
      </c>
      <c r="AY151" s="242" t="s">
        <v>120</v>
      </c>
    </row>
    <row r="152" s="2" customFormat="1" ht="33" customHeight="1">
      <c r="A152" s="38"/>
      <c r="B152" s="39"/>
      <c r="C152" s="218" t="s">
        <v>8</v>
      </c>
      <c r="D152" s="218" t="s">
        <v>122</v>
      </c>
      <c r="E152" s="219" t="s">
        <v>186</v>
      </c>
      <c r="F152" s="220" t="s">
        <v>187</v>
      </c>
      <c r="G152" s="221" t="s">
        <v>182</v>
      </c>
      <c r="H152" s="222">
        <v>415.51</v>
      </c>
      <c r="I152" s="223"/>
      <c r="J152" s="224">
        <f>ROUND(I152*H152,2)</f>
        <v>0</v>
      </c>
      <c r="K152" s="220" t="s">
        <v>126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127</v>
      </c>
      <c r="AT152" s="229" t="s">
        <v>122</v>
      </c>
      <c r="AU152" s="229" t="s">
        <v>86</v>
      </c>
      <c r="AY152" s="17" t="s">
        <v>120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127</v>
      </c>
      <c r="BM152" s="229" t="s">
        <v>188</v>
      </c>
    </row>
    <row r="153" s="13" customFormat="1">
      <c r="A153" s="13"/>
      <c r="B153" s="231"/>
      <c r="C153" s="232"/>
      <c r="D153" s="233" t="s">
        <v>132</v>
      </c>
      <c r="E153" s="234" t="s">
        <v>1</v>
      </c>
      <c r="F153" s="235" t="s">
        <v>189</v>
      </c>
      <c r="G153" s="232"/>
      <c r="H153" s="236">
        <v>415.51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132</v>
      </c>
      <c r="AU153" s="242" t="s">
        <v>86</v>
      </c>
      <c r="AV153" s="13" t="s">
        <v>86</v>
      </c>
      <c r="AW153" s="13" t="s">
        <v>32</v>
      </c>
      <c r="AX153" s="13" t="s">
        <v>84</v>
      </c>
      <c r="AY153" s="242" t="s">
        <v>120</v>
      </c>
    </row>
    <row r="154" s="2" customFormat="1" ht="16.5" customHeight="1">
      <c r="A154" s="38"/>
      <c r="B154" s="39"/>
      <c r="C154" s="218" t="s">
        <v>190</v>
      </c>
      <c r="D154" s="218" t="s">
        <v>122</v>
      </c>
      <c r="E154" s="219" t="s">
        <v>191</v>
      </c>
      <c r="F154" s="220" t="s">
        <v>192</v>
      </c>
      <c r="G154" s="221" t="s">
        <v>151</v>
      </c>
      <c r="H154" s="222">
        <v>230.89</v>
      </c>
      <c r="I154" s="223"/>
      <c r="J154" s="224">
        <f>ROUND(I154*H154,2)</f>
        <v>0</v>
      </c>
      <c r="K154" s="220" t="s">
        <v>126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127</v>
      </c>
      <c r="AT154" s="229" t="s">
        <v>122</v>
      </c>
      <c r="AU154" s="229" t="s">
        <v>86</v>
      </c>
      <c r="AY154" s="17" t="s">
        <v>120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127</v>
      </c>
      <c r="BM154" s="229" t="s">
        <v>193</v>
      </c>
    </row>
    <row r="155" s="2" customFormat="1" ht="24.15" customHeight="1">
      <c r="A155" s="38"/>
      <c r="B155" s="39"/>
      <c r="C155" s="218" t="s">
        <v>194</v>
      </c>
      <c r="D155" s="218" t="s">
        <v>122</v>
      </c>
      <c r="E155" s="219" t="s">
        <v>195</v>
      </c>
      <c r="F155" s="220" t="s">
        <v>196</v>
      </c>
      <c r="G155" s="221" t="s">
        <v>151</v>
      </c>
      <c r="H155" s="222">
        <v>86.4</v>
      </c>
      <c r="I155" s="223"/>
      <c r="J155" s="224">
        <f>ROUND(I155*H155,2)</f>
        <v>0</v>
      </c>
      <c r="K155" s="220" t="s">
        <v>126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127</v>
      </c>
      <c r="AT155" s="229" t="s">
        <v>122</v>
      </c>
      <c r="AU155" s="229" t="s">
        <v>86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127</v>
      </c>
      <c r="BM155" s="229" t="s">
        <v>197</v>
      </c>
    </row>
    <row r="156" s="13" customFormat="1">
      <c r="A156" s="13"/>
      <c r="B156" s="231"/>
      <c r="C156" s="232"/>
      <c r="D156" s="233" t="s">
        <v>132</v>
      </c>
      <c r="E156" s="234" t="s">
        <v>1</v>
      </c>
      <c r="F156" s="235" t="s">
        <v>198</v>
      </c>
      <c r="G156" s="232"/>
      <c r="H156" s="236">
        <v>86.4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132</v>
      </c>
      <c r="AU156" s="242" t="s">
        <v>86</v>
      </c>
      <c r="AV156" s="13" t="s">
        <v>86</v>
      </c>
      <c r="AW156" s="13" t="s">
        <v>32</v>
      </c>
      <c r="AX156" s="13" t="s">
        <v>84</v>
      </c>
      <c r="AY156" s="242" t="s">
        <v>120</v>
      </c>
    </row>
    <row r="157" s="2" customFormat="1" ht="24.15" customHeight="1">
      <c r="A157" s="38"/>
      <c r="B157" s="39"/>
      <c r="C157" s="218" t="s">
        <v>199</v>
      </c>
      <c r="D157" s="218" t="s">
        <v>122</v>
      </c>
      <c r="E157" s="219" t="s">
        <v>200</v>
      </c>
      <c r="F157" s="220" t="s">
        <v>201</v>
      </c>
      <c r="G157" s="221" t="s">
        <v>125</v>
      </c>
      <c r="H157" s="222">
        <v>1336.5</v>
      </c>
      <c r="I157" s="223"/>
      <c r="J157" s="224">
        <f>ROUND(I157*H157,2)</f>
        <v>0</v>
      </c>
      <c r="K157" s="220" t="s">
        <v>126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127</v>
      </c>
      <c r="AT157" s="229" t="s">
        <v>122</v>
      </c>
      <c r="AU157" s="229" t="s">
        <v>86</v>
      </c>
      <c r="AY157" s="17" t="s">
        <v>120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127</v>
      </c>
      <c r="BM157" s="229" t="s">
        <v>202</v>
      </c>
    </row>
    <row r="158" s="13" customFormat="1">
      <c r="A158" s="13"/>
      <c r="B158" s="231"/>
      <c r="C158" s="232"/>
      <c r="D158" s="233" t="s">
        <v>132</v>
      </c>
      <c r="E158" s="234" t="s">
        <v>1</v>
      </c>
      <c r="F158" s="235" t="s">
        <v>203</v>
      </c>
      <c r="G158" s="232"/>
      <c r="H158" s="236">
        <v>1336.5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132</v>
      </c>
      <c r="AU158" s="242" t="s">
        <v>86</v>
      </c>
      <c r="AV158" s="13" t="s">
        <v>86</v>
      </c>
      <c r="AW158" s="13" t="s">
        <v>32</v>
      </c>
      <c r="AX158" s="13" t="s">
        <v>84</v>
      </c>
      <c r="AY158" s="242" t="s">
        <v>120</v>
      </c>
    </row>
    <row r="159" s="2" customFormat="1" ht="16.5" customHeight="1">
      <c r="A159" s="38"/>
      <c r="B159" s="39"/>
      <c r="C159" s="218" t="s">
        <v>204</v>
      </c>
      <c r="D159" s="218" t="s">
        <v>122</v>
      </c>
      <c r="E159" s="219" t="s">
        <v>205</v>
      </c>
      <c r="F159" s="220" t="s">
        <v>206</v>
      </c>
      <c r="G159" s="221" t="s">
        <v>125</v>
      </c>
      <c r="H159" s="222">
        <v>915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127</v>
      </c>
      <c r="AT159" s="229" t="s">
        <v>122</v>
      </c>
      <c r="AU159" s="229" t="s">
        <v>86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127</v>
      </c>
      <c r="BM159" s="229" t="s">
        <v>207</v>
      </c>
    </row>
    <row r="160" s="2" customFormat="1">
      <c r="A160" s="38"/>
      <c r="B160" s="39"/>
      <c r="C160" s="40"/>
      <c r="D160" s="233" t="s">
        <v>208</v>
      </c>
      <c r="E160" s="40"/>
      <c r="F160" s="274" t="s">
        <v>209</v>
      </c>
      <c r="G160" s="40"/>
      <c r="H160" s="40"/>
      <c r="I160" s="275"/>
      <c r="J160" s="40"/>
      <c r="K160" s="40"/>
      <c r="L160" s="44"/>
      <c r="M160" s="276"/>
      <c r="N160" s="27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208</v>
      </c>
      <c r="AU160" s="17" t="s">
        <v>86</v>
      </c>
    </row>
    <row r="161" s="13" customFormat="1">
      <c r="A161" s="13"/>
      <c r="B161" s="231"/>
      <c r="C161" s="232"/>
      <c r="D161" s="233" t="s">
        <v>132</v>
      </c>
      <c r="E161" s="234" t="s">
        <v>1</v>
      </c>
      <c r="F161" s="235" t="s">
        <v>210</v>
      </c>
      <c r="G161" s="232"/>
      <c r="H161" s="236">
        <v>915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132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120</v>
      </c>
    </row>
    <row r="162" s="12" customFormat="1" ht="22.8" customHeight="1">
      <c r="A162" s="12"/>
      <c r="B162" s="202"/>
      <c r="C162" s="203"/>
      <c r="D162" s="204" t="s">
        <v>75</v>
      </c>
      <c r="E162" s="216" t="s">
        <v>142</v>
      </c>
      <c r="F162" s="216" t="s">
        <v>211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SUM(P163:P200)</f>
        <v>0</v>
      </c>
      <c r="Q162" s="210"/>
      <c r="R162" s="211">
        <f>SUM(R163:R200)</f>
        <v>0.68346</v>
      </c>
      <c r="S162" s="210"/>
      <c r="T162" s="212">
        <f>SUM(T163:T200)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84</v>
      </c>
      <c r="AT162" s="214" t="s">
        <v>75</v>
      </c>
      <c r="AU162" s="214" t="s">
        <v>84</v>
      </c>
      <c r="AY162" s="213" t="s">
        <v>120</v>
      </c>
      <c r="BK162" s="215">
        <f>SUM(BK163:BK200)</f>
        <v>0</v>
      </c>
    </row>
    <row r="163" s="2" customFormat="1" ht="21.75" customHeight="1">
      <c r="A163" s="38"/>
      <c r="B163" s="39"/>
      <c r="C163" s="218" t="s">
        <v>212</v>
      </c>
      <c r="D163" s="218" t="s">
        <v>122</v>
      </c>
      <c r="E163" s="219" t="s">
        <v>213</v>
      </c>
      <c r="F163" s="220" t="s">
        <v>214</v>
      </c>
      <c r="G163" s="221" t="s">
        <v>125</v>
      </c>
      <c r="H163" s="222">
        <v>3</v>
      </c>
      <c r="I163" s="223"/>
      <c r="J163" s="224">
        <f>ROUND(I163*H163,2)</f>
        <v>0</v>
      </c>
      <c r="K163" s="220" t="s">
        <v>126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127</v>
      </c>
      <c r="AT163" s="229" t="s">
        <v>122</v>
      </c>
      <c r="AU163" s="229" t="s">
        <v>86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127</v>
      </c>
      <c r="BM163" s="229" t="s">
        <v>215</v>
      </c>
    </row>
    <row r="164" s="2" customFormat="1">
      <c r="A164" s="38"/>
      <c r="B164" s="39"/>
      <c r="C164" s="40"/>
      <c r="D164" s="233" t="s">
        <v>208</v>
      </c>
      <c r="E164" s="40"/>
      <c r="F164" s="278" t="s">
        <v>216</v>
      </c>
      <c r="G164" s="40"/>
      <c r="H164" s="40"/>
      <c r="I164" s="275"/>
      <c r="J164" s="40"/>
      <c r="K164" s="40"/>
      <c r="L164" s="44"/>
      <c r="M164" s="276"/>
      <c r="N164" s="27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208</v>
      </c>
      <c r="AU164" s="17" t="s">
        <v>86</v>
      </c>
    </row>
    <row r="165" s="13" customFormat="1">
      <c r="A165" s="13"/>
      <c r="B165" s="231"/>
      <c r="C165" s="232"/>
      <c r="D165" s="233" t="s">
        <v>132</v>
      </c>
      <c r="E165" s="234" t="s">
        <v>1</v>
      </c>
      <c r="F165" s="235" t="s">
        <v>217</v>
      </c>
      <c r="G165" s="232"/>
      <c r="H165" s="236">
        <v>3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132</v>
      </c>
      <c r="AU165" s="242" t="s">
        <v>86</v>
      </c>
      <c r="AV165" s="13" t="s">
        <v>86</v>
      </c>
      <c r="AW165" s="13" t="s">
        <v>32</v>
      </c>
      <c r="AX165" s="13" t="s">
        <v>84</v>
      </c>
      <c r="AY165" s="242" t="s">
        <v>120</v>
      </c>
    </row>
    <row r="166" s="2" customFormat="1" ht="24.15" customHeight="1">
      <c r="A166" s="38"/>
      <c r="B166" s="39"/>
      <c r="C166" s="218" t="s">
        <v>218</v>
      </c>
      <c r="D166" s="218" t="s">
        <v>122</v>
      </c>
      <c r="E166" s="219" t="s">
        <v>219</v>
      </c>
      <c r="F166" s="220" t="s">
        <v>220</v>
      </c>
      <c r="G166" s="221" t="s">
        <v>125</v>
      </c>
      <c r="H166" s="222">
        <v>1337</v>
      </c>
      <c r="I166" s="223"/>
      <c r="J166" s="224">
        <f>ROUND(I166*H166,2)</f>
        <v>0</v>
      </c>
      <c r="K166" s="220" t="s">
        <v>126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127</v>
      </c>
      <c r="AT166" s="229" t="s">
        <v>122</v>
      </c>
      <c r="AU166" s="229" t="s">
        <v>86</v>
      </c>
      <c r="AY166" s="17" t="s">
        <v>120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127</v>
      </c>
      <c r="BM166" s="229" t="s">
        <v>221</v>
      </c>
    </row>
    <row r="167" s="2" customFormat="1">
      <c r="A167" s="38"/>
      <c r="B167" s="39"/>
      <c r="C167" s="40"/>
      <c r="D167" s="233" t="s">
        <v>208</v>
      </c>
      <c r="E167" s="40"/>
      <c r="F167" s="278" t="s">
        <v>222</v>
      </c>
      <c r="G167" s="40"/>
      <c r="H167" s="40"/>
      <c r="I167" s="275"/>
      <c r="J167" s="40"/>
      <c r="K167" s="40"/>
      <c r="L167" s="44"/>
      <c r="M167" s="276"/>
      <c r="N167" s="27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208</v>
      </c>
      <c r="AU167" s="17" t="s">
        <v>86</v>
      </c>
    </row>
    <row r="168" s="13" customFormat="1">
      <c r="A168" s="13"/>
      <c r="B168" s="231"/>
      <c r="C168" s="232"/>
      <c r="D168" s="233" t="s">
        <v>132</v>
      </c>
      <c r="E168" s="234" t="s">
        <v>1</v>
      </c>
      <c r="F168" s="235" t="s">
        <v>223</v>
      </c>
      <c r="G168" s="232"/>
      <c r="H168" s="236">
        <v>1337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132</v>
      </c>
      <c r="AU168" s="242" t="s">
        <v>86</v>
      </c>
      <c r="AV168" s="13" t="s">
        <v>86</v>
      </c>
      <c r="AW168" s="13" t="s">
        <v>32</v>
      </c>
      <c r="AX168" s="13" t="s">
        <v>84</v>
      </c>
      <c r="AY168" s="242" t="s">
        <v>120</v>
      </c>
    </row>
    <row r="169" s="15" customFormat="1">
      <c r="A169" s="15"/>
      <c r="B169" s="254"/>
      <c r="C169" s="255"/>
      <c r="D169" s="233" t="s">
        <v>132</v>
      </c>
      <c r="E169" s="256" t="s">
        <v>1</v>
      </c>
      <c r="F169" s="257" t="s">
        <v>224</v>
      </c>
      <c r="G169" s="255"/>
      <c r="H169" s="256" t="s">
        <v>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132</v>
      </c>
      <c r="AU169" s="263" t="s">
        <v>86</v>
      </c>
      <c r="AV169" s="15" t="s">
        <v>84</v>
      </c>
      <c r="AW169" s="15" t="s">
        <v>32</v>
      </c>
      <c r="AX169" s="15" t="s">
        <v>76</v>
      </c>
      <c r="AY169" s="263" t="s">
        <v>120</v>
      </c>
    </row>
    <row r="170" s="2" customFormat="1" ht="21.75" customHeight="1">
      <c r="A170" s="38"/>
      <c r="B170" s="39"/>
      <c r="C170" s="218" t="s">
        <v>225</v>
      </c>
      <c r="D170" s="218" t="s">
        <v>122</v>
      </c>
      <c r="E170" s="219" t="s">
        <v>226</v>
      </c>
      <c r="F170" s="220" t="s">
        <v>227</v>
      </c>
      <c r="G170" s="221" t="s">
        <v>125</v>
      </c>
      <c r="H170" s="222">
        <v>3</v>
      </c>
      <c r="I170" s="223"/>
      <c r="J170" s="224">
        <f>ROUND(I170*H170,2)</f>
        <v>0</v>
      </c>
      <c r="K170" s="220" t="s">
        <v>126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127</v>
      </c>
      <c r="AT170" s="229" t="s">
        <v>122</v>
      </c>
      <c r="AU170" s="229" t="s">
        <v>86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127</v>
      </c>
      <c r="BM170" s="229" t="s">
        <v>228</v>
      </c>
    </row>
    <row r="171" s="2" customFormat="1">
      <c r="A171" s="38"/>
      <c r="B171" s="39"/>
      <c r="C171" s="40"/>
      <c r="D171" s="233" t="s">
        <v>208</v>
      </c>
      <c r="E171" s="40"/>
      <c r="F171" s="278" t="s">
        <v>229</v>
      </c>
      <c r="G171" s="40"/>
      <c r="H171" s="40"/>
      <c r="I171" s="275"/>
      <c r="J171" s="40"/>
      <c r="K171" s="40"/>
      <c r="L171" s="44"/>
      <c r="M171" s="276"/>
      <c r="N171" s="27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208</v>
      </c>
      <c r="AU171" s="17" t="s">
        <v>86</v>
      </c>
    </row>
    <row r="172" s="13" customFormat="1">
      <c r="A172" s="13"/>
      <c r="B172" s="231"/>
      <c r="C172" s="232"/>
      <c r="D172" s="233" t="s">
        <v>132</v>
      </c>
      <c r="E172" s="234" t="s">
        <v>1</v>
      </c>
      <c r="F172" s="235" t="s">
        <v>217</v>
      </c>
      <c r="G172" s="232"/>
      <c r="H172" s="236">
        <v>3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132</v>
      </c>
      <c r="AU172" s="242" t="s">
        <v>86</v>
      </c>
      <c r="AV172" s="13" t="s">
        <v>86</v>
      </c>
      <c r="AW172" s="13" t="s">
        <v>32</v>
      </c>
      <c r="AX172" s="13" t="s">
        <v>84</v>
      </c>
      <c r="AY172" s="242" t="s">
        <v>120</v>
      </c>
    </row>
    <row r="173" s="2" customFormat="1" ht="21.75" customHeight="1">
      <c r="A173" s="38"/>
      <c r="B173" s="39"/>
      <c r="C173" s="218" t="s">
        <v>230</v>
      </c>
      <c r="D173" s="218" t="s">
        <v>122</v>
      </c>
      <c r="E173" s="219" t="s">
        <v>231</v>
      </c>
      <c r="F173" s="220" t="s">
        <v>232</v>
      </c>
      <c r="G173" s="221" t="s">
        <v>125</v>
      </c>
      <c r="H173" s="222">
        <v>36</v>
      </c>
      <c r="I173" s="223"/>
      <c r="J173" s="224">
        <f>ROUND(I173*H173,2)</f>
        <v>0</v>
      </c>
      <c r="K173" s="220" t="s">
        <v>126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127</v>
      </c>
      <c r="AT173" s="229" t="s">
        <v>122</v>
      </c>
      <c r="AU173" s="229" t="s">
        <v>86</v>
      </c>
      <c r="AY173" s="17" t="s">
        <v>120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127</v>
      </c>
      <c r="BM173" s="229" t="s">
        <v>233</v>
      </c>
    </row>
    <row r="174" s="2" customFormat="1">
      <c r="A174" s="38"/>
      <c r="B174" s="39"/>
      <c r="C174" s="40"/>
      <c r="D174" s="233" t="s">
        <v>208</v>
      </c>
      <c r="E174" s="40"/>
      <c r="F174" s="278" t="s">
        <v>234</v>
      </c>
      <c r="G174" s="40"/>
      <c r="H174" s="40"/>
      <c r="I174" s="275"/>
      <c r="J174" s="40"/>
      <c r="K174" s="40"/>
      <c r="L174" s="44"/>
      <c r="M174" s="276"/>
      <c r="N174" s="27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208</v>
      </c>
      <c r="AU174" s="17" t="s">
        <v>86</v>
      </c>
    </row>
    <row r="175" s="13" customFormat="1">
      <c r="A175" s="13"/>
      <c r="B175" s="231"/>
      <c r="C175" s="232"/>
      <c r="D175" s="233" t="s">
        <v>132</v>
      </c>
      <c r="E175" s="234" t="s">
        <v>1</v>
      </c>
      <c r="F175" s="235" t="s">
        <v>235</v>
      </c>
      <c r="G175" s="232"/>
      <c r="H175" s="236">
        <v>36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132</v>
      </c>
      <c r="AU175" s="242" t="s">
        <v>86</v>
      </c>
      <c r="AV175" s="13" t="s">
        <v>86</v>
      </c>
      <c r="AW175" s="13" t="s">
        <v>32</v>
      </c>
      <c r="AX175" s="13" t="s">
        <v>84</v>
      </c>
      <c r="AY175" s="242" t="s">
        <v>120</v>
      </c>
    </row>
    <row r="176" s="2" customFormat="1" ht="24.15" customHeight="1">
      <c r="A176" s="38"/>
      <c r="B176" s="39"/>
      <c r="C176" s="218" t="s">
        <v>7</v>
      </c>
      <c r="D176" s="218" t="s">
        <v>122</v>
      </c>
      <c r="E176" s="219" t="s">
        <v>236</v>
      </c>
      <c r="F176" s="220" t="s">
        <v>237</v>
      </c>
      <c r="G176" s="221" t="s">
        <v>125</v>
      </c>
      <c r="H176" s="222">
        <v>1176</v>
      </c>
      <c r="I176" s="223"/>
      <c r="J176" s="224">
        <f>ROUND(I176*H176,2)</f>
        <v>0</v>
      </c>
      <c r="K176" s="220" t="s">
        <v>126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122</v>
      </c>
      <c r="AU176" s="229" t="s">
        <v>86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127</v>
      </c>
      <c r="BM176" s="229" t="s">
        <v>238</v>
      </c>
    </row>
    <row r="177" s="2" customFormat="1">
      <c r="A177" s="38"/>
      <c r="B177" s="39"/>
      <c r="C177" s="40"/>
      <c r="D177" s="233" t="s">
        <v>208</v>
      </c>
      <c r="E177" s="40"/>
      <c r="F177" s="278" t="s">
        <v>239</v>
      </c>
      <c r="G177" s="40"/>
      <c r="H177" s="40"/>
      <c r="I177" s="275"/>
      <c r="J177" s="40"/>
      <c r="K177" s="40"/>
      <c r="L177" s="44"/>
      <c r="M177" s="276"/>
      <c r="N177" s="27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208</v>
      </c>
      <c r="AU177" s="17" t="s">
        <v>86</v>
      </c>
    </row>
    <row r="178" s="13" customFormat="1">
      <c r="A178" s="13"/>
      <c r="B178" s="231"/>
      <c r="C178" s="232"/>
      <c r="D178" s="233" t="s">
        <v>132</v>
      </c>
      <c r="E178" s="234" t="s">
        <v>1</v>
      </c>
      <c r="F178" s="235" t="s">
        <v>240</v>
      </c>
      <c r="G178" s="232"/>
      <c r="H178" s="236">
        <v>1176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132</v>
      </c>
      <c r="AU178" s="242" t="s">
        <v>86</v>
      </c>
      <c r="AV178" s="13" t="s">
        <v>86</v>
      </c>
      <c r="AW178" s="13" t="s">
        <v>32</v>
      </c>
      <c r="AX178" s="13" t="s">
        <v>84</v>
      </c>
      <c r="AY178" s="242" t="s">
        <v>120</v>
      </c>
    </row>
    <row r="179" s="2" customFormat="1" ht="33" customHeight="1">
      <c r="A179" s="38"/>
      <c r="B179" s="39"/>
      <c r="C179" s="218" t="s">
        <v>241</v>
      </c>
      <c r="D179" s="218" t="s">
        <v>122</v>
      </c>
      <c r="E179" s="219" t="s">
        <v>242</v>
      </c>
      <c r="F179" s="220" t="s">
        <v>243</v>
      </c>
      <c r="G179" s="221" t="s">
        <v>125</v>
      </c>
      <c r="H179" s="222">
        <v>1212</v>
      </c>
      <c r="I179" s="223"/>
      <c r="J179" s="224">
        <f>ROUND(I179*H179,2)</f>
        <v>0</v>
      </c>
      <c r="K179" s="220" t="s">
        <v>126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127</v>
      </c>
      <c r="AT179" s="229" t="s">
        <v>122</v>
      </c>
      <c r="AU179" s="229" t="s">
        <v>86</v>
      </c>
      <c r="AY179" s="17" t="s">
        <v>120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127</v>
      </c>
      <c r="BM179" s="229" t="s">
        <v>244</v>
      </c>
    </row>
    <row r="180" s="13" customFormat="1">
      <c r="A180" s="13"/>
      <c r="B180" s="231"/>
      <c r="C180" s="232"/>
      <c r="D180" s="233" t="s">
        <v>132</v>
      </c>
      <c r="E180" s="234" t="s">
        <v>1</v>
      </c>
      <c r="F180" s="235" t="s">
        <v>240</v>
      </c>
      <c r="G180" s="232"/>
      <c r="H180" s="236">
        <v>1176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132</v>
      </c>
      <c r="AU180" s="242" t="s">
        <v>86</v>
      </c>
      <c r="AV180" s="13" t="s">
        <v>86</v>
      </c>
      <c r="AW180" s="13" t="s">
        <v>32</v>
      </c>
      <c r="AX180" s="13" t="s">
        <v>76</v>
      </c>
      <c r="AY180" s="242" t="s">
        <v>120</v>
      </c>
    </row>
    <row r="181" s="13" customFormat="1">
      <c r="A181" s="13"/>
      <c r="B181" s="231"/>
      <c r="C181" s="232"/>
      <c r="D181" s="233" t="s">
        <v>132</v>
      </c>
      <c r="E181" s="234" t="s">
        <v>1</v>
      </c>
      <c r="F181" s="235" t="s">
        <v>245</v>
      </c>
      <c r="G181" s="232"/>
      <c r="H181" s="236">
        <v>36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132</v>
      </c>
      <c r="AU181" s="242" t="s">
        <v>86</v>
      </c>
      <c r="AV181" s="13" t="s">
        <v>86</v>
      </c>
      <c r="AW181" s="13" t="s">
        <v>32</v>
      </c>
      <c r="AX181" s="13" t="s">
        <v>76</v>
      </c>
      <c r="AY181" s="242" t="s">
        <v>120</v>
      </c>
    </row>
    <row r="182" s="14" customFormat="1">
      <c r="A182" s="14"/>
      <c r="B182" s="243"/>
      <c r="C182" s="244"/>
      <c r="D182" s="233" t="s">
        <v>132</v>
      </c>
      <c r="E182" s="245" t="s">
        <v>1</v>
      </c>
      <c r="F182" s="246" t="s">
        <v>155</v>
      </c>
      <c r="G182" s="244"/>
      <c r="H182" s="247">
        <v>1212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132</v>
      </c>
      <c r="AU182" s="253" t="s">
        <v>86</v>
      </c>
      <c r="AV182" s="14" t="s">
        <v>127</v>
      </c>
      <c r="AW182" s="14" t="s">
        <v>32</v>
      </c>
      <c r="AX182" s="14" t="s">
        <v>84</v>
      </c>
      <c r="AY182" s="253" t="s">
        <v>120</v>
      </c>
    </row>
    <row r="183" s="2" customFormat="1" ht="24.15" customHeight="1">
      <c r="A183" s="38"/>
      <c r="B183" s="39"/>
      <c r="C183" s="218" t="s">
        <v>246</v>
      </c>
      <c r="D183" s="218" t="s">
        <v>122</v>
      </c>
      <c r="E183" s="219" t="s">
        <v>247</v>
      </c>
      <c r="F183" s="220" t="s">
        <v>248</v>
      </c>
      <c r="G183" s="221" t="s">
        <v>125</v>
      </c>
      <c r="H183" s="222">
        <v>1212</v>
      </c>
      <c r="I183" s="223"/>
      <c r="J183" s="224">
        <f>ROUND(I183*H183,2)</f>
        <v>0</v>
      </c>
      <c r="K183" s="220" t="s">
        <v>126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127</v>
      </c>
      <c r="AT183" s="229" t="s">
        <v>122</v>
      </c>
      <c r="AU183" s="229" t="s">
        <v>86</v>
      </c>
      <c r="AY183" s="17" t="s">
        <v>120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127</v>
      </c>
      <c r="BM183" s="229" t="s">
        <v>249</v>
      </c>
    </row>
    <row r="184" s="13" customFormat="1">
      <c r="A184" s="13"/>
      <c r="B184" s="231"/>
      <c r="C184" s="232"/>
      <c r="D184" s="233" t="s">
        <v>132</v>
      </c>
      <c r="E184" s="234" t="s">
        <v>1</v>
      </c>
      <c r="F184" s="235" t="s">
        <v>240</v>
      </c>
      <c r="G184" s="232"/>
      <c r="H184" s="236">
        <v>1176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132</v>
      </c>
      <c r="AU184" s="242" t="s">
        <v>86</v>
      </c>
      <c r="AV184" s="13" t="s">
        <v>86</v>
      </c>
      <c r="AW184" s="13" t="s">
        <v>32</v>
      </c>
      <c r="AX184" s="13" t="s">
        <v>76</v>
      </c>
      <c r="AY184" s="242" t="s">
        <v>120</v>
      </c>
    </row>
    <row r="185" s="13" customFormat="1">
      <c r="A185" s="13"/>
      <c r="B185" s="231"/>
      <c r="C185" s="232"/>
      <c r="D185" s="233" t="s">
        <v>132</v>
      </c>
      <c r="E185" s="234" t="s">
        <v>1</v>
      </c>
      <c r="F185" s="235" t="s">
        <v>235</v>
      </c>
      <c r="G185" s="232"/>
      <c r="H185" s="236">
        <v>36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132</v>
      </c>
      <c r="AU185" s="242" t="s">
        <v>86</v>
      </c>
      <c r="AV185" s="13" t="s">
        <v>86</v>
      </c>
      <c r="AW185" s="13" t="s">
        <v>32</v>
      </c>
      <c r="AX185" s="13" t="s">
        <v>76</v>
      </c>
      <c r="AY185" s="242" t="s">
        <v>120</v>
      </c>
    </row>
    <row r="186" s="14" customFormat="1">
      <c r="A186" s="14"/>
      <c r="B186" s="243"/>
      <c r="C186" s="244"/>
      <c r="D186" s="233" t="s">
        <v>132</v>
      </c>
      <c r="E186" s="245" t="s">
        <v>1</v>
      </c>
      <c r="F186" s="246" t="s">
        <v>155</v>
      </c>
      <c r="G186" s="244"/>
      <c r="H186" s="247">
        <v>1212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132</v>
      </c>
      <c r="AU186" s="253" t="s">
        <v>86</v>
      </c>
      <c r="AV186" s="14" t="s">
        <v>127</v>
      </c>
      <c r="AW186" s="14" t="s">
        <v>32</v>
      </c>
      <c r="AX186" s="14" t="s">
        <v>84</v>
      </c>
      <c r="AY186" s="253" t="s">
        <v>120</v>
      </c>
    </row>
    <row r="187" s="2" customFormat="1" ht="21.75" customHeight="1">
      <c r="A187" s="38"/>
      <c r="B187" s="39"/>
      <c r="C187" s="218" t="s">
        <v>250</v>
      </c>
      <c r="D187" s="218" t="s">
        <v>122</v>
      </c>
      <c r="E187" s="219" t="s">
        <v>251</v>
      </c>
      <c r="F187" s="220" t="s">
        <v>252</v>
      </c>
      <c r="G187" s="221" t="s">
        <v>125</v>
      </c>
      <c r="H187" s="222">
        <v>1212</v>
      </c>
      <c r="I187" s="223"/>
      <c r="J187" s="224">
        <f>ROUND(I187*H187,2)</f>
        <v>0</v>
      </c>
      <c r="K187" s="220" t="s">
        <v>126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127</v>
      </c>
      <c r="AT187" s="229" t="s">
        <v>122</v>
      </c>
      <c r="AU187" s="229" t="s">
        <v>86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127</v>
      </c>
      <c r="BM187" s="229" t="s">
        <v>253</v>
      </c>
    </row>
    <row r="188" s="13" customFormat="1">
      <c r="A188" s="13"/>
      <c r="B188" s="231"/>
      <c r="C188" s="232"/>
      <c r="D188" s="233" t="s">
        <v>132</v>
      </c>
      <c r="E188" s="234" t="s">
        <v>1</v>
      </c>
      <c r="F188" s="235" t="s">
        <v>240</v>
      </c>
      <c r="G188" s="232"/>
      <c r="H188" s="236">
        <v>1176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132</v>
      </c>
      <c r="AU188" s="242" t="s">
        <v>86</v>
      </c>
      <c r="AV188" s="13" t="s">
        <v>86</v>
      </c>
      <c r="AW188" s="13" t="s">
        <v>32</v>
      </c>
      <c r="AX188" s="13" t="s">
        <v>76</v>
      </c>
      <c r="AY188" s="242" t="s">
        <v>120</v>
      </c>
    </row>
    <row r="189" s="13" customFormat="1">
      <c r="A189" s="13"/>
      <c r="B189" s="231"/>
      <c r="C189" s="232"/>
      <c r="D189" s="233" t="s">
        <v>132</v>
      </c>
      <c r="E189" s="234" t="s">
        <v>1</v>
      </c>
      <c r="F189" s="235" t="s">
        <v>245</v>
      </c>
      <c r="G189" s="232"/>
      <c r="H189" s="236">
        <v>36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132</v>
      </c>
      <c r="AU189" s="242" t="s">
        <v>86</v>
      </c>
      <c r="AV189" s="13" t="s">
        <v>86</v>
      </c>
      <c r="AW189" s="13" t="s">
        <v>32</v>
      </c>
      <c r="AX189" s="13" t="s">
        <v>76</v>
      </c>
      <c r="AY189" s="242" t="s">
        <v>120</v>
      </c>
    </row>
    <row r="190" s="14" customFormat="1">
      <c r="A190" s="14"/>
      <c r="B190" s="243"/>
      <c r="C190" s="244"/>
      <c r="D190" s="233" t="s">
        <v>132</v>
      </c>
      <c r="E190" s="245" t="s">
        <v>1</v>
      </c>
      <c r="F190" s="246" t="s">
        <v>155</v>
      </c>
      <c r="G190" s="244"/>
      <c r="H190" s="247">
        <v>1212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132</v>
      </c>
      <c r="AU190" s="253" t="s">
        <v>86</v>
      </c>
      <c r="AV190" s="14" t="s">
        <v>127</v>
      </c>
      <c r="AW190" s="14" t="s">
        <v>32</v>
      </c>
      <c r="AX190" s="14" t="s">
        <v>84</v>
      </c>
      <c r="AY190" s="253" t="s">
        <v>120</v>
      </c>
    </row>
    <row r="191" s="2" customFormat="1" ht="24.15" customHeight="1">
      <c r="A191" s="38"/>
      <c r="B191" s="39"/>
      <c r="C191" s="218" t="s">
        <v>254</v>
      </c>
      <c r="D191" s="218" t="s">
        <v>122</v>
      </c>
      <c r="E191" s="219" t="s">
        <v>255</v>
      </c>
      <c r="F191" s="220" t="s">
        <v>256</v>
      </c>
      <c r="G191" s="221" t="s">
        <v>125</v>
      </c>
      <c r="H191" s="222">
        <v>1212</v>
      </c>
      <c r="I191" s="223"/>
      <c r="J191" s="224">
        <f>ROUND(I191*H191,2)</f>
        <v>0</v>
      </c>
      <c r="K191" s="220" t="s">
        <v>126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127</v>
      </c>
      <c r="AT191" s="229" t="s">
        <v>122</v>
      </c>
      <c r="AU191" s="229" t="s">
        <v>86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127</v>
      </c>
      <c r="BM191" s="229" t="s">
        <v>257</v>
      </c>
    </row>
    <row r="192" s="13" customFormat="1">
      <c r="A192" s="13"/>
      <c r="B192" s="231"/>
      <c r="C192" s="232"/>
      <c r="D192" s="233" t="s">
        <v>132</v>
      </c>
      <c r="E192" s="234" t="s">
        <v>1</v>
      </c>
      <c r="F192" s="235" t="s">
        <v>240</v>
      </c>
      <c r="G192" s="232"/>
      <c r="H192" s="236">
        <v>1176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132</v>
      </c>
      <c r="AU192" s="242" t="s">
        <v>86</v>
      </c>
      <c r="AV192" s="13" t="s">
        <v>86</v>
      </c>
      <c r="AW192" s="13" t="s">
        <v>32</v>
      </c>
      <c r="AX192" s="13" t="s">
        <v>76</v>
      </c>
      <c r="AY192" s="242" t="s">
        <v>120</v>
      </c>
    </row>
    <row r="193" s="13" customFormat="1">
      <c r="A193" s="13"/>
      <c r="B193" s="231"/>
      <c r="C193" s="232"/>
      <c r="D193" s="233" t="s">
        <v>132</v>
      </c>
      <c r="E193" s="234" t="s">
        <v>1</v>
      </c>
      <c r="F193" s="235" t="s">
        <v>258</v>
      </c>
      <c r="G193" s="232"/>
      <c r="H193" s="236">
        <v>36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132</v>
      </c>
      <c r="AU193" s="242" t="s">
        <v>86</v>
      </c>
      <c r="AV193" s="13" t="s">
        <v>86</v>
      </c>
      <c r="AW193" s="13" t="s">
        <v>32</v>
      </c>
      <c r="AX193" s="13" t="s">
        <v>76</v>
      </c>
      <c r="AY193" s="242" t="s">
        <v>120</v>
      </c>
    </row>
    <row r="194" s="14" customFormat="1">
      <c r="A194" s="14"/>
      <c r="B194" s="243"/>
      <c r="C194" s="244"/>
      <c r="D194" s="233" t="s">
        <v>132</v>
      </c>
      <c r="E194" s="245" t="s">
        <v>1</v>
      </c>
      <c r="F194" s="246" t="s">
        <v>155</v>
      </c>
      <c r="G194" s="244"/>
      <c r="H194" s="247">
        <v>1212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132</v>
      </c>
      <c r="AU194" s="253" t="s">
        <v>86</v>
      </c>
      <c r="AV194" s="14" t="s">
        <v>127</v>
      </c>
      <c r="AW194" s="14" t="s">
        <v>32</v>
      </c>
      <c r="AX194" s="14" t="s">
        <v>84</v>
      </c>
      <c r="AY194" s="253" t="s">
        <v>120</v>
      </c>
    </row>
    <row r="195" s="2" customFormat="1" ht="24.15" customHeight="1">
      <c r="A195" s="38"/>
      <c r="B195" s="39"/>
      <c r="C195" s="218" t="s">
        <v>259</v>
      </c>
      <c r="D195" s="218" t="s">
        <v>122</v>
      </c>
      <c r="E195" s="219" t="s">
        <v>260</v>
      </c>
      <c r="F195" s="220" t="s">
        <v>261</v>
      </c>
      <c r="G195" s="221" t="s">
        <v>125</v>
      </c>
      <c r="H195" s="222">
        <v>3</v>
      </c>
      <c r="I195" s="223"/>
      <c r="J195" s="224">
        <f>ROUND(I195*H195,2)</f>
        <v>0</v>
      </c>
      <c r="K195" s="220" t="s">
        <v>126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0.089219999999999984</v>
      </c>
      <c r="R195" s="227">
        <f>Q195*H195</f>
        <v>0.26766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127</v>
      </c>
      <c r="AT195" s="229" t="s">
        <v>122</v>
      </c>
      <c r="AU195" s="229" t="s">
        <v>86</v>
      </c>
      <c r="AY195" s="17" t="s">
        <v>120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127</v>
      </c>
      <c r="BM195" s="229" t="s">
        <v>262</v>
      </c>
    </row>
    <row r="196" s="13" customFormat="1">
      <c r="A196" s="13"/>
      <c r="B196" s="231"/>
      <c r="C196" s="232"/>
      <c r="D196" s="233" t="s">
        <v>132</v>
      </c>
      <c r="E196" s="234" t="s">
        <v>1</v>
      </c>
      <c r="F196" s="235" t="s">
        <v>263</v>
      </c>
      <c r="G196" s="232"/>
      <c r="H196" s="236">
        <v>3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132</v>
      </c>
      <c r="AU196" s="242" t="s">
        <v>86</v>
      </c>
      <c r="AV196" s="13" t="s">
        <v>86</v>
      </c>
      <c r="AW196" s="13" t="s">
        <v>32</v>
      </c>
      <c r="AX196" s="13" t="s">
        <v>84</v>
      </c>
      <c r="AY196" s="242" t="s">
        <v>120</v>
      </c>
    </row>
    <row r="197" s="2" customFormat="1" ht="24.15" customHeight="1">
      <c r="A197" s="38"/>
      <c r="B197" s="39"/>
      <c r="C197" s="264" t="s">
        <v>264</v>
      </c>
      <c r="D197" s="264" t="s">
        <v>179</v>
      </c>
      <c r="E197" s="265" t="s">
        <v>265</v>
      </c>
      <c r="F197" s="266" t="s">
        <v>266</v>
      </c>
      <c r="G197" s="267" t="s">
        <v>125</v>
      </c>
      <c r="H197" s="268">
        <v>3.15</v>
      </c>
      <c r="I197" s="269"/>
      <c r="J197" s="270">
        <f>ROUND(I197*H197,2)</f>
        <v>0</v>
      </c>
      <c r="K197" s="266" t="s">
        <v>126</v>
      </c>
      <c r="L197" s="271"/>
      <c r="M197" s="272" t="s">
        <v>1</v>
      </c>
      <c r="N197" s="273" t="s">
        <v>41</v>
      </c>
      <c r="O197" s="91"/>
      <c r="P197" s="227">
        <f>O197*H197</f>
        <v>0</v>
      </c>
      <c r="Q197" s="227">
        <v>0.13200000000000002</v>
      </c>
      <c r="R197" s="227">
        <f>Q197*H197</f>
        <v>0.4158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162</v>
      </c>
      <c r="AT197" s="229" t="s">
        <v>179</v>
      </c>
      <c r="AU197" s="229" t="s">
        <v>86</v>
      </c>
      <c r="AY197" s="17" t="s">
        <v>120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127</v>
      </c>
      <c r="BM197" s="229" t="s">
        <v>267</v>
      </c>
    </row>
    <row r="198" s="2" customFormat="1">
      <c r="A198" s="38"/>
      <c r="B198" s="39"/>
      <c r="C198" s="40"/>
      <c r="D198" s="233" t="s">
        <v>208</v>
      </c>
      <c r="E198" s="40"/>
      <c r="F198" s="278" t="s">
        <v>268</v>
      </c>
      <c r="G198" s="40"/>
      <c r="H198" s="40"/>
      <c r="I198" s="275"/>
      <c r="J198" s="40"/>
      <c r="K198" s="40"/>
      <c r="L198" s="44"/>
      <c r="M198" s="276"/>
      <c r="N198" s="27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208</v>
      </c>
      <c r="AU198" s="17" t="s">
        <v>86</v>
      </c>
    </row>
    <row r="199" s="13" customFormat="1">
      <c r="A199" s="13"/>
      <c r="B199" s="231"/>
      <c r="C199" s="232"/>
      <c r="D199" s="233" t="s">
        <v>132</v>
      </c>
      <c r="E199" s="232"/>
      <c r="F199" s="235" t="s">
        <v>269</v>
      </c>
      <c r="G199" s="232"/>
      <c r="H199" s="236">
        <v>3.15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132</v>
      </c>
      <c r="AU199" s="242" t="s">
        <v>86</v>
      </c>
      <c r="AV199" s="13" t="s">
        <v>86</v>
      </c>
      <c r="AW199" s="13" t="s">
        <v>4</v>
      </c>
      <c r="AX199" s="13" t="s">
        <v>84</v>
      </c>
      <c r="AY199" s="242" t="s">
        <v>120</v>
      </c>
    </row>
    <row r="200" s="2" customFormat="1" ht="24.15" customHeight="1">
      <c r="A200" s="38"/>
      <c r="B200" s="39"/>
      <c r="C200" s="218" t="s">
        <v>270</v>
      </c>
      <c r="D200" s="218" t="s">
        <v>122</v>
      </c>
      <c r="E200" s="219" t="s">
        <v>271</v>
      </c>
      <c r="F200" s="220" t="s">
        <v>272</v>
      </c>
      <c r="G200" s="221" t="s">
        <v>125</v>
      </c>
      <c r="H200" s="222">
        <v>18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127</v>
      </c>
      <c r="AT200" s="229" t="s">
        <v>122</v>
      </c>
      <c r="AU200" s="229" t="s">
        <v>86</v>
      </c>
      <c r="AY200" s="17" t="s">
        <v>120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127</v>
      </c>
      <c r="BM200" s="229" t="s">
        <v>273</v>
      </c>
    </row>
    <row r="201" s="12" customFormat="1" ht="22.8" customHeight="1">
      <c r="A201" s="12"/>
      <c r="B201" s="202"/>
      <c r="C201" s="203"/>
      <c r="D201" s="204" t="s">
        <v>75</v>
      </c>
      <c r="E201" s="216" t="s">
        <v>162</v>
      </c>
      <c r="F201" s="216" t="s">
        <v>274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P202</f>
        <v>0</v>
      </c>
      <c r="Q201" s="210"/>
      <c r="R201" s="211">
        <f>R202</f>
        <v>0.8416</v>
      </c>
      <c r="S201" s="210"/>
      <c r="T201" s="21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84</v>
      </c>
      <c r="AT201" s="214" t="s">
        <v>75</v>
      </c>
      <c r="AU201" s="214" t="s">
        <v>84</v>
      </c>
      <c r="AY201" s="213" t="s">
        <v>120</v>
      </c>
      <c r="BK201" s="215">
        <f>BK202</f>
        <v>0</v>
      </c>
    </row>
    <row r="202" s="2" customFormat="1" ht="24.15" customHeight="1">
      <c r="A202" s="38"/>
      <c r="B202" s="39"/>
      <c r="C202" s="218" t="s">
        <v>275</v>
      </c>
      <c r="D202" s="218" t="s">
        <v>122</v>
      </c>
      <c r="E202" s="219" t="s">
        <v>276</v>
      </c>
      <c r="F202" s="220" t="s">
        <v>277</v>
      </c>
      <c r="G202" s="221" t="s">
        <v>278</v>
      </c>
      <c r="H202" s="222">
        <v>2</v>
      </c>
      <c r="I202" s="223"/>
      <c r="J202" s="224">
        <f>ROUND(I202*H202,2)</f>
        <v>0</v>
      </c>
      <c r="K202" s="220" t="s">
        <v>279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0.4208</v>
      </c>
      <c r="R202" s="227">
        <f>Q202*H202</f>
        <v>0.8416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127</v>
      </c>
      <c r="AT202" s="229" t="s">
        <v>122</v>
      </c>
      <c r="AU202" s="229" t="s">
        <v>86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127</v>
      </c>
      <c r="BM202" s="229" t="s">
        <v>280</v>
      </c>
    </row>
    <row r="203" s="12" customFormat="1" ht="22.8" customHeight="1">
      <c r="A203" s="12"/>
      <c r="B203" s="202"/>
      <c r="C203" s="203"/>
      <c r="D203" s="204" t="s">
        <v>75</v>
      </c>
      <c r="E203" s="216" t="s">
        <v>167</v>
      </c>
      <c r="F203" s="216" t="s">
        <v>281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SUM(P204:P233)</f>
        <v>0</v>
      </c>
      <c r="Q203" s="210"/>
      <c r="R203" s="211">
        <f>SUM(R204:R233)</f>
        <v>174.5105717</v>
      </c>
      <c r="S203" s="210"/>
      <c r="T203" s="212">
        <f>SUM(T204:T233)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84</v>
      </c>
      <c r="AY203" s="213" t="s">
        <v>120</v>
      </c>
      <c r="BK203" s="215">
        <f>SUM(BK204:BK233)</f>
        <v>0</v>
      </c>
    </row>
    <row r="204" s="2" customFormat="1" ht="24.15" customHeight="1">
      <c r="A204" s="38"/>
      <c r="B204" s="39"/>
      <c r="C204" s="218" t="s">
        <v>282</v>
      </c>
      <c r="D204" s="218" t="s">
        <v>122</v>
      </c>
      <c r="E204" s="219" t="s">
        <v>283</v>
      </c>
      <c r="F204" s="220" t="s">
        <v>284</v>
      </c>
      <c r="G204" s="221" t="s">
        <v>278</v>
      </c>
      <c r="H204" s="222">
        <v>16</v>
      </c>
      <c r="I204" s="223"/>
      <c r="J204" s="224">
        <f>ROUND(I204*H204,2)</f>
        <v>0</v>
      </c>
      <c r="K204" s="220" t="s">
        <v>126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0.00219</v>
      </c>
      <c r="R204" s="227">
        <f>Q204*H204</f>
        <v>0.03504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127</v>
      </c>
      <c r="AT204" s="229" t="s">
        <v>122</v>
      </c>
      <c r="AU204" s="229" t="s">
        <v>86</v>
      </c>
      <c r="AY204" s="17" t="s">
        <v>120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127</v>
      </c>
      <c r="BM204" s="229" t="s">
        <v>285</v>
      </c>
    </row>
    <row r="205" s="13" customFormat="1">
      <c r="A205" s="13"/>
      <c r="B205" s="231"/>
      <c r="C205" s="232"/>
      <c r="D205" s="233" t="s">
        <v>132</v>
      </c>
      <c r="E205" s="234" t="s">
        <v>1</v>
      </c>
      <c r="F205" s="235" t="s">
        <v>286</v>
      </c>
      <c r="G205" s="232"/>
      <c r="H205" s="236">
        <v>16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132</v>
      </c>
      <c r="AU205" s="242" t="s">
        <v>86</v>
      </c>
      <c r="AV205" s="13" t="s">
        <v>86</v>
      </c>
      <c r="AW205" s="13" t="s">
        <v>32</v>
      </c>
      <c r="AX205" s="13" t="s">
        <v>84</v>
      </c>
      <c r="AY205" s="242" t="s">
        <v>120</v>
      </c>
    </row>
    <row r="206" s="2" customFormat="1" ht="33" customHeight="1">
      <c r="A206" s="38"/>
      <c r="B206" s="39"/>
      <c r="C206" s="218" t="s">
        <v>287</v>
      </c>
      <c r="D206" s="218" t="s">
        <v>122</v>
      </c>
      <c r="E206" s="219" t="s">
        <v>288</v>
      </c>
      <c r="F206" s="220" t="s">
        <v>289</v>
      </c>
      <c r="G206" s="221" t="s">
        <v>145</v>
      </c>
      <c r="H206" s="222">
        <v>930</v>
      </c>
      <c r="I206" s="223"/>
      <c r="J206" s="224">
        <f>ROUND(I206*H206,2)</f>
        <v>0</v>
      </c>
      <c r="K206" s="220" t="s">
        <v>126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0.12950000000000002</v>
      </c>
      <c r="R206" s="227">
        <f>Q206*H206</f>
        <v>120.435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127</v>
      </c>
      <c r="AT206" s="229" t="s">
        <v>122</v>
      </c>
      <c r="AU206" s="229" t="s">
        <v>86</v>
      </c>
      <c r="AY206" s="17" t="s">
        <v>120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127</v>
      </c>
      <c r="BM206" s="229" t="s">
        <v>290</v>
      </c>
    </row>
    <row r="207" s="13" customFormat="1">
      <c r="A207" s="13"/>
      <c r="B207" s="231"/>
      <c r="C207" s="232"/>
      <c r="D207" s="233" t="s">
        <v>132</v>
      </c>
      <c r="E207" s="234" t="s">
        <v>1</v>
      </c>
      <c r="F207" s="235" t="s">
        <v>291</v>
      </c>
      <c r="G207" s="232"/>
      <c r="H207" s="236">
        <v>926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132</v>
      </c>
      <c r="AU207" s="242" t="s">
        <v>86</v>
      </c>
      <c r="AV207" s="13" t="s">
        <v>86</v>
      </c>
      <c r="AW207" s="13" t="s">
        <v>32</v>
      </c>
      <c r="AX207" s="13" t="s">
        <v>76</v>
      </c>
      <c r="AY207" s="242" t="s">
        <v>120</v>
      </c>
    </row>
    <row r="208" s="13" customFormat="1">
      <c r="A208" s="13"/>
      <c r="B208" s="231"/>
      <c r="C208" s="232"/>
      <c r="D208" s="233" t="s">
        <v>132</v>
      </c>
      <c r="E208" s="234" t="s">
        <v>1</v>
      </c>
      <c r="F208" s="235" t="s">
        <v>292</v>
      </c>
      <c r="G208" s="232"/>
      <c r="H208" s="236">
        <v>4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132</v>
      </c>
      <c r="AU208" s="242" t="s">
        <v>86</v>
      </c>
      <c r="AV208" s="13" t="s">
        <v>86</v>
      </c>
      <c r="AW208" s="13" t="s">
        <v>32</v>
      </c>
      <c r="AX208" s="13" t="s">
        <v>76</v>
      </c>
      <c r="AY208" s="242" t="s">
        <v>120</v>
      </c>
    </row>
    <row r="209" s="14" customFormat="1">
      <c r="A209" s="14"/>
      <c r="B209" s="243"/>
      <c r="C209" s="244"/>
      <c r="D209" s="233" t="s">
        <v>132</v>
      </c>
      <c r="E209" s="245" t="s">
        <v>1</v>
      </c>
      <c r="F209" s="246" t="s">
        <v>155</v>
      </c>
      <c r="G209" s="244"/>
      <c r="H209" s="247">
        <v>930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132</v>
      </c>
      <c r="AU209" s="253" t="s">
        <v>86</v>
      </c>
      <c r="AV209" s="14" t="s">
        <v>127</v>
      </c>
      <c r="AW209" s="14" t="s">
        <v>32</v>
      </c>
      <c r="AX209" s="14" t="s">
        <v>84</v>
      </c>
      <c r="AY209" s="253" t="s">
        <v>120</v>
      </c>
    </row>
    <row r="210" s="2" customFormat="1" ht="16.5" customHeight="1">
      <c r="A210" s="38"/>
      <c r="B210" s="39"/>
      <c r="C210" s="264" t="s">
        <v>293</v>
      </c>
      <c r="D210" s="264" t="s">
        <v>179</v>
      </c>
      <c r="E210" s="265" t="s">
        <v>294</v>
      </c>
      <c r="F210" s="266" t="s">
        <v>295</v>
      </c>
      <c r="G210" s="267" t="s">
        <v>145</v>
      </c>
      <c r="H210" s="268">
        <v>935.26</v>
      </c>
      <c r="I210" s="269"/>
      <c r="J210" s="270">
        <f>ROUND(I210*H210,2)</f>
        <v>0</v>
      </c>
      <c r="K210" s="266" t="s">
        <v>126</v>
      </c>
      <c r="L210" s="271"/>
      <c r="M210" s="272" t="s">
        <v>1</v>
      </c>
      <c r="N210" s="273" t="s">
        <v>41</v>
      </c>
      <c r="O210" s="91"/>
      <c r="P210" s="227">
        <f>O210*H210</f>
        <v>0</v>
      </c>
      <c r="Q210" s="227">
        <v>0.05612</v>
      </c>
      <c r="R210" s="227">
        <f>Q210*H210</f>
        <v>52.4867912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162</v>
      </c>
      <c r="AT210" s="229" t="s">
        <v>179</v>
      </c>
      <c r="AU210" s="229" t="s">
        <v>86</v>
      </c>
      <c r="AY210" s="17" t="s">
        <v>120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127</v>
      </c>
      <c r="BM210" s="229" t="s">
        <v>296</v>
      </c>
    </row>
    <row r="211" s="13" customFormat="1">
      <c r="A211" s="13"/>
      <c r="B211" s="231"/>
      <c r="C211" s="232"/>
      <c r="D211" s="233" t="s">
        <v>132</v>
      </c>
      <c r="E211" s="234" t="s">
        <v>1</v>
      </c>
      <c r="F211" s="235" t="s">
        <v>297</v>
      </c>
      <c r="G211" s="232"/>
      <c r="H211" s="236">
        <v>935.26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132</v>
      </c>
      <c r="AU211" s="242" t="s">
        <v>86</v>
      </c>
      <c r="AV211" s="13" t="s">
        <v>86</v>
      </c>
      <c r="AW211" s="13" t="s">
        <v>32</v>
      </c>
      <c r="AX211" s="13" t="s">
        <v>84</v>
      </c>
      <c r="AY211" s="242" t="s">
        <v>120</v>
      </c>
    </row>
    <row r="212" s="2" customFormat="1" ht="16.5" customHeight="1">
      <c r="A212" s="38"/>
      <c r="B212" s="39"/>
      <c r="C212" s="264" t="s">
        <v>298</v>
      </c>
      <c r="D212" s="264" t="s">
        <v>179</v>
      </c>
      <c r="E212" s="265" t="s">
        <v>299</v>
      </c>
      <c r="F212" s="266" t="s">
        <v>300</v>
      </c>
      <c r="G212" s="267" t="s">
        <v>145</v>
      </c>
      <c r="H212" s="268">
        <v>4.04</v>
      </c>
      <c r="I212" s="269"/>
      <c r="J212" s="270">
        <f>ROUND(I212*H212,2)</f>
        <v>0</v>
      </c>
      <c r="K212" s="266" t="s">
        <v>126</v>
      </c>
      <c r="L212" s="271"/>
      <c r="M212" s="272" t="s">
        <v>1</v>
      </c>
      <c r="N212" s="273" t="s">
        <v>41</v>
      </c>
      <c r="O212" s="91"/>
      <c r="P212" s="227">
        <f>O212*H212</f>
        <v>0</v>
      </c>
      <c r="Q212" s="227">
        <v>0.085</v>
      </c>
      <c r="R212" s="227">
        <f>Q212*H212</f>
        <v>0.3434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162</v>
      </c>
      <c r="AT212" s="229" t="s">
        <v>179</v>
      </c>
      <c r="AU212" s="229" t="s">
        <v>86</v>
      </c>
      <c r="AY212" s="17" t="s">
        <v>120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127</v>
      </c>
      <c r="BM212" s="229" t="s">
        <v>301</v>
      </c>
    </row>
    <row r="213" s="13" customFormat="1">
      <c r="A213" s="13"/>
      <c r="B213" s="231"/>
      <c r="C213" s="232"/>
      <c r="D213" s="233" t="s">
        <v>132</v>
      </c>
      <c r="E213" s="234" t="s">
        <v>1</v>
      </c>
      <c r="F213" s="235" t="s">
        <v>302</v>
      </c>
      <c r="G213" s="232"/>
      <c r="H213" s="236">
        <v>4.04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132</v>
      </c>
      <c r="AU213" s="242" t="s">
        <v>86</v>
      </c>
      <c r="AV213" s="13" t="s">
        <v>86</v>
      </c>
      <c r="AW213" s="13" t="s">
        <v>32</v>
      </c>
      <c r="AX213" s="13" t="s">
        <v>84</v>
      </c>
      <c r="AY213" s="242" t="s">
        <v>120</v>
      </c>
    </row>
    <row r="214" s="2" customFormat="1" ht="24.15" customHeight="1">
      <c r="A214" s="38"/>
      <c r="B214" s="39"/>
      <c r="C214" s="218" t="s">
        <v>303</v>
      </c>
      <c r="D214" s="218" t="s">
        <v>122</v>
      </c>
      <c r="E214" s="219" t="s">
        <v>304</v>
      </c>
      <c r="F214" s="220" t="s">
        <v>305</v>
      </c>
      <c r="G214" s="221" t="s">
        <v>145</v>
      </c>
      <c r="H214" s="222">
        <v>28</v>
      </c>
      <c r="I214" s="223"/>
      <c r="J214" s="224">
        <f>ROUND(I214*H214,2)</f>
        <v>0</v>
      </c>
      <c r="K214" s="220" t="s">
        <v>126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0.00034000000000000004</v>
      </c>
      <c r="R214" s="227">
        <f>Q214*H214</f>
        <v>0.0095200000000000016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127</v>
      </c>
      <c r="AT214" s="229" t="s">
        <v>122</v>
      </c>
      <c r="AU214" s="229" t="s">
        <v>86</v>
      </c>
      <c r="AY214" s="17" t="s">
        <v>120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127</v>
      </c>
      <c r="BM214" s="229" t="s">
        <v>306</v>
      </c>
    </row>
    <row r="215" s="13" customFormat="1">
      <c r="A215" s="13"/>
      <c r="B215" s="231"/>
      <c r="C215" s="232"/>
      <c r="D215" s="233" t="s">
        <v>132</v>
      </c>
      <c r="E215" s="234" t="s">
        <v>1</v>
      </c>
      <c r="F215" s="235" t="s">
        <v>307</v>
      </c>
      <c r="G215" s="232"/>
      <c r="H215" s="236">
        <v>28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132</v>
      </c>
      <c r="AU215" s="242" t="s">
        <v>86</v>
      </c>
      <c r="AV215" s="13" t="s">
        <v>86</v>
      </c>
      <c r="AW215" s="13" t="s">
        <v>32</v>
      </c>
      <c r="AX215" s="13" t="s">
        <v>84</v>
      </c>
      <c r="AY215" s="242" t="s">
        <v>120</v>
      </c>
    </row>
    <row r="216" s="2" customFormat="1" ht="24.15" customHeight="1">
      <c r="A216" s="38"/>
      <c r="B216" s="39"/>
      <c r="C216" s="218" t="s">
        <v>308</v>
      </c>
      <c r="D216" s="218" t="s">
        <v>122</v>
      </c>
      <c r="E216" s="219" t="s">
        <v>309</v>
      </c>
      <c r="F216" s="220" t="s">
        <v>310</v>
      </c>
      <c r="G216" s="221" t="s">
        <v>125</v>
      </c>
      <c r="H216" s="222">
        <v>1737.45</v>
      </c>
      <c r="I216" s="223"/>
      <c r="J216" s="224">
        <f>ROUND(I216*H216,2)</f>
        <v>0</v>
      </c>
      <c r="K216" s="220" t="s">
        <v>126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0.00068999999999999992</v>
      </c>
      <c r="R216" s="227">
        <f>Q216*H216</f>
        <v>1.1988405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127</v>
      </c>
      <c r="AT216" s="229" t="s">
        <v>122</v>
      </c>
      <c r="AU216" s="229" t="s">
        <v>86</v>
      </c>
      <c r="AY216" s="17" t="s">
        <v>120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127</v>
      </c>
      <c r="BM216" s="229" t="s">
        <v>311</v>
      </c>
    </row>
    <row r="217" s="13" customFormat="1">
      <c r="A217" s="13"/>
      <c r="B217" s="231"/>
      <c r="C217" s="232"/>
      <c r="D217" s="233" t="s">
        <v>132</v>
      </c>
      <c r="E217" s="234" t="s">
        <v>1</v>
      </c>
      <c r="F217" s="235" t="s">
        <v>312</v>
      </c>
      <c r="G217" s="232"/>
      <c r="H217" s="236">
        <v>1737.45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132</v>
      </c>
      <c r="AU217" s="242" t="s">
        <v>86</v>
      </c>
      <c r="AV217" s="13" t="s">
        <v>86</v>
      </c>
      <c r="AW217" s="13" t="s">
        <v>32</v>
      </c>
      <c r="AX217" s="13" t="s">
        <v>84</v>
      </c>
      <c r="AY217" s="242" t="s">
        <v>120</v>
      </c>
    </row>
    <row r="218" s="2" customFormat="1" ht="16.5" customHeight="1">
      <c r="A218" s="38"/>
      <c r="B218" s="39"/>
      <c r="C218" s="218" t="s">
        <v>313</v>
      </c>
      <c r="D218" s="218" t="s">
        <v>122</v>
      </c>
      <c r="E218" s="219" t="s">
        <v>314</v>
      </c>
      <c r="F218" s="220" t="s">
        <v>315</v>
      </c>
      <c r="G218" s="221" t="s">
        <v>145</v>
      </c>
      <c r="H218" s="222">
        <v>18</v>
      </c>
      <c r="I218" s="223"/>
      <c r="J218" s="224">
        <f>ROUND(I218*H218,2)</f>
        <v>0</v>
      </c>
      <c r="K218" s="220" t="s">
        <v>126</v>
      </c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127</v>
      </c>
      <c r="AT218" s="229" t="s">
        <v>122</v>
      </c>
      <c r="AU218" s="229" t="s">
        <v>86</v>
      </c>
      <c r="AY218" s="17" t="s">
        <v>120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127</v>
      </c>
      <c r="BM218" s="229" t="s">
        <v>316</v>
      </c>
    </row>
    <row r="219" s="13" customFormat="1">
      <c r="A219" s="13"/>
      <c r="B219" s="231"/>
      <c r="C219" s="232"/>
      <c r="D219" s="233" t="s">
        <v>132</v>
      </c>
      <c r="E219" s="234" t="s">
        <v>1</v>
      </c>
      <c r="F219" s="235" t="s">
        <v>317</v>
      </c>
      <c r="G219" s="232"/>
      <c r="H219" s="236">
        <v>18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132</v>
      </c>
      <c r="AU219" s="242" t="s">
        <v>86</v>
      </c>
      <c r="AV219" s="13" t="s">
        <v>86</v>
      </c>
      <c r="AW219" s="13" t="s">
        <v>32</v>
      </c>
      <c r="AX219" s="13" t="s">
        <v>84</v>
      </c>
      <c r="AY219" s="242" t="s">
        <v>120</v>
      </c>
    </row>
    <row r="220" s="2" customFormat="1" ht="24.15" customHeight="1">
      <c r="A220" s="38"/>
      <c r="B220" s="39"/>
      <c r="C220" s="218" t="s">
        <v>318</v>
      </c>
      <c r="D220" s="218" t="s">
        <v>122</v>
      </c>
      <c r="E220" s="219" t="s">
        <v>319</v>
      </c>
      <c r="F220" s="220" t="s">
        <v>320</v>
      </c>
      <c r="G220" s="221" t="s">
        <v>145</v>
      </c>
      <c r="H220" s="222">
        <v>18</v>
      </c>
      <c r="I220" s="223"/>
      <c r="J220" s="224">
        <f>ROUND(I220*H220,2)</f>
        <v>0</v>
      </c>
      <c r="K220" s="220" t="s">
        <v>126</v>
      </c>
      <c r="L220" s="44"/>
      <c r="M220" s="225" t="s">
        <v>1</v>
      </c>
      <c r="N220" s="226" t="s">
        <v>41</v>
      </c>
      <c r="O220" s="91"/>
      <c r="P220" s="227">
        <f>O220*H220</f>
        <v>0</v>
      </c>
      <c r="Q220" s="227">
        <v>0.00011</v>
      </c>
      <c r="R220" s="227">
        <f>Q220*H220</f>
        <v>0.00198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127</v>
      </c>
      <c r="AT220" s="229" t="s">
        <v>122</v>
      </c>
      <c r="AU220" s="229" t="s">
        <v>86</v>
      </c>
      <c r="AY220" s="17" t="s">
        <v>120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127</v>
      </c>
      <c r="BM220" s="229" t="s">
        <v>321</v>
      </c>
    </row>
    <row r="221" s="13" customFormat="1">
      <c r="A221" s="13"/>
      <c r="B221" s="231"/>
      <c r="C221" s="232"/>
      <c r="D221" s="233" t="s">
        <v>132</v>
      </c>
      <c r="E221" s="234" t="s">
        <v>1</v>
      </c>
      <c r="F221" s="235" t="s">
        <v>317</v>
      </c>
      <c r="G221" s="232"/>
      <c r="H221" s="236">
        <v>18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132</v>
      </c>
      <c r="AU221" s="242" t="s">
        <v>86</v>
      </c>
      <c r="AV221" s="13" t="s">
        <v>86</v>
      </c>
      <c r="AW221" s="13" t="s">
        <v>32</v>
      </c>
      <c r="AX221" s="13" t="s">
        <v>84</v>
      </c>
      <c r="AY221" s="242" t="s">
        <v>120</v>
      </c>
    </row>
    <row r="222" s="2" customFormat="1" ht="24.15" customHeight="1">
      <c r="A222" s="38"/>
      <c r="B222" s="39"/>
      <c r="C222" s="218" t="s">
        <v>322</v>
      </c>
      <c r="D222" s="218" t="s">
        <v>122</v>
      </c>
      <c r="E222" s="219" t="s">
        <v>323</v>
      </c>
      <c r="F222" s="220" t="s">
        <v>324</v>
      </c>
      <c r="G222" s="221" t="s">
        <v>278</v>
      </c>
      <c r="H222" s="222">
        <v>65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127</v>
      </c>
      <c r="AT222" s="229" t="s">
        <v>122</v>
      </c>
      <c r="AU222" s="229" t="s">
        <v>86</v>
      </c>
      <c r="AY222" s="17" t="s">
        <v>120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127</v>
      </c>
      <c r="BM222" s="229" t="s">
        <v>325</v>
      </c>
    </row>
    <row r="223" s="2" customFormat="1" ht="16.5" customHeight="1">
      <c r="A223" s="38"/>
      <c r="B223" s="39"/>
      <c r="C223" s="218" t="s">
        <v>326</v>
      </c>
      <c r="D223" s="218" t="s">
        <v>122</v>
      </c>
      <c r="E223" s="219" t="s">
        <v>327</v>
      </c>
      <c r="F223" s="220" t="s">
        <v>328</v>
      </c>
      <c r="G223" s="221" t="s">
        <v>278</v>
      </c>
      <c r="H223" s="222">
        <v>14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127</v>
      </c>
      <c r="AT223" s="229" t="s">
        <v>122</v>
      </c>
      <c r="AU223" s="229" t="s">
        <v>86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127</v>
      </c>
      <c r="BM223" s="229" t="s">
        <v>329</v>
      </c>
    </row>
    <row r="224" s="2" customFormat="1">
      <c r="A224" s="38"/>
      <c r="B224" s="39"/>
      <c r="C224" s="40"/>
      <c r="D224" s="233" t="s">
        <v>208</v>
      </c>
      <c r="E224" s="40"/>
      <c r="F224" s="278" t="s">
        <v>330</v>
      </c>
      <c r="G224" s="40"/>
      <c r="H224" s="40"/>
      <c r="I224" s="275"/>
      <c r="J224" s="40"/>
      <c r="K224" s="40"/>
      <c r="L224" s="44"/>
      <c r="M224" s="276"/>
      <c r="N224" s="27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208</v>
      </c>
      <c r="AU224" s="17" t="s">
        <v>86</v>
      </c>
    </row>
    <row r="225" s="13" customFormat="1">
      <c r="A225" s="13"/>
      <c r="B225" s="231"/>
      <c r="C225" s="232"/>
      <c r="D225" s="233" t="s">
        <v>132</v>
      </c>
      <c r="E225" s="234" t="s">
        <v>1</v>
      </c>
      <c r="F225" s="235" t="s">
        <v>331</v>
      </c>
      <c r="G225" s="232"/>
      <c r="H225" s="236">
        <v>14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132</v>
      </c>
      <c r="AU225" s="242" t="s">
        <v>86</v>
      </c>
      <c r="AV225" s="13" t="s">
        <v>86</v>
      </c>
      <c r="AW225" s="13" t="s">
        <v>32</v>
      </c>
      <c r="AX225" s="13" t="s">
        <v>84</v>
      </c>
      <c r="AY225" s="242" t="s">
        <v>120</v>
      </c>
    </row>
    <row r="226" s="2" customFormat="1" ht="37.8" customHeight="1">
      <c r="A226" s="38"/>
      <c r="B226" s="39"/>
      <c r="C226" s="218" t="s">
        <v>332</v>
      </c>
      <c r="D226" s="218" t="s">
        <v>122</v>
      </c>
      <c r="E226" s="219" t="s">
        <v>333</v>
      </c>
      <c r="F226" s="220" t="s">
        <v>334</v>
      </c>
      <c r="G226" s="221" t="s">
        <v>278</v>
      </c>
      <c r="H226" s="222">
        <v>12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127</v>
      </c>
      <c r="AT226" s="229" t="s">
        <v>122</v>
      </c>
      <c r="AU226" s="229" t="s">
        <v>86</v>
      </c>
      <c r="AY226" s="17" t="s">
        <v>120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127</v>
      </c>
      <c r="BM226" s="229" t="s">
        <v>335</v>
      </c>
    </row>
    <row r="227" s="2" customFormat="1" ht="24.15" customHeight="1">
      <c r="A227" s="38"/>
      <c r="B227" s="39"/>
      <c r="C227" s="218" t="s">
        <v>336</v>
      </c>
      <c r="D227" s="218" t="s">
        <v>122</v>
      </c>
      <c r="E227" s="219" t="s">
        <v>337</v>
      </c>
      <c r="F227" s="220" t="s">
        <v>338</v>
      </c>
      <c r="G227" s="221" t="s">
        <v>145</v>
      </c>
      <c r="H227" s="222">
        <v>3.5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127</v>
      </c>
      <c r="AT227" s="229" t="s">
        <v>122</v>
      </c>
      <c r="AU227" s="229" t="s">
        <v>86</v>
      </c>
      <c r="AY227" s="17" t="s">
        <v>120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127</v>
      </c>
      <c r="BM227" s="229" t="s">
        <v>339</v>
      </c>
    </row>
    <row r="228" s="2" customFormat="1" ht="24.15" customHeight="1">
      <c r="A228" s="38"/>
      <c r="B228" s="39"/>
      <c r="C228" s="218" t="s">
        <v>340</v>
      </c>
      <c r="D228" s="218" t="s">
        <v>122</v>
      </c>
      <c r="E228" s="219" t="s">
        <v>341</v>
      </c>
      <c r="F228" s="220" t="s">
        <v>342</v>
      </c>
      <c r="G228" s="221" t="s">
        <v>278</v>
      </c>
      <c r="H228" s="222">
        <v>4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127</v>
      </c>
      <c r="AT228" s="229" t="s">
        <v>122</v>
      </c>
      <c r="AU228" s="229" t="s">
        <v>86</v>
      </c>
      <c r="AY228" s="17" t="s">
        <v>120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127</v>
      </c>
      <c r="BM228" s="229" t="s">
        <v>343</v>
      </c>
    </row>
    <row r="229" s="2" customFormat="1">
      <c r="A229" s="38"/>
      <c r="B229" s="39"/>
      <c r="C229" s="40"/>
      <c r="D229" s="233" t="s">
        <v>208</v>
      </c>
      <c r="E229" s="40"/>
      <c r="F229" s="278" t="s">
        <v>344</v>
      </c>
      <c r="G229" s="40"/>
      <c r="H229" s="40"/>
      <c r="I229" s="275"/>
      <c r="J229" s="40"/>
      <c r="K229" s="40"/>
      <c r="L229" s="44"/>
      <c r="M229" s="276"/>
      <c r="N229" s="27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208</v>
      </c>
      <c r="AU229" s="17" t="s">
        <v>86</v>
      </c>
    </row>
    <row r="230" s="2" customFormat="1" ht="16.5" customHeight="1">
      <c r="A230" s="38"/>
      <c r="B230" s="39"/>
      <c r="C230" s="218" t="s">
        <v>345</v>
      </c>
      <c r="D230" s="218" t="s">
        <v>122</v>
      </c>
      <c r="E230" s="219" t="s">
        <v>346</v>
      </c>
      <c r="F230" s="220" t="s">
        <v>347</v>
      </c>
      <c r="G230" s="221" t="s">
        <v>278</v>
      </c>
      <c r="H230" s="222">
        <v>4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127</v>
      </c>
      <c r="AT230" s="229" t="s">
        <v>122</v>
      </c>
      <c r="AU230" s="229" t="s">
        <v>86</v>
      </c>
      <c r="AY230" s="17" t="s">
        <v>120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127</v>
      </c>
      <c r="BM230" s="229" t="s">
        <v>348</v>
      </c>
    </row>
    <row r="231" s="2" customFormat="1">
      <c r="A231" s="38"/>
      <c r="B231" s="39"/>
      <c r="C231" s="40"/>
      <c r="D231" s="233" t="s">
        <v>208</v>
      </c>
      <c r="E231" s="40"/>
      <c r="F231" s="278" t="s">
        <v>349</v>
      </c>
      <c r="G231" s="40"/>
      <c r="H231" s="40"/>
      <c r="I231" s="275"/>
      <c r="J231" s="40"/>
      <c r="K231" s="40"/>
      <c r="L231" s="44"/>
      <c r="M231" s="276"/>
      <c r="N231" s="27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208</v>
      </c>
      <c r="AU231" s="17" t="s">
        <v>86</v>
      </c>
    </row>
    <row r="232" s="2" customFormat="1" ht="24.15" customHeight="1">
      <c r="A232" s="38"/>
      <c r="B232" s="39"/>
      <c r="C232" s="218" t="s">
        <v>350</v>
      </c>
      <c r="D232" s="218" t="s">
        <v>122</v>
      </c>
      <c r="E232" s="219" t="s">
        <v>351</v>
      </c>
      <c r="F232" s="220" t="s">
        <v>352</v>
      </c>
      <c r="G232" s="221" t="s">
        <v>278</v>
      </c>
      <c r="H232" s="222">
        <v>2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127</v>
      </c>
      <c r="AT232" s="229" t="s">
        <v>122</v>
      </c>
      <c r="AU232" s="229" t="s">
        <v>86</v>
      </c>
      <c r="AY232" s="17" t="s">
        <v>120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127</v>
      </c>
      <c r="BM232" s="229" t="s">
        <v>353</v>
      </c>
    </row>
    <row r="233" s="2" customFormat="1">
      <c r="A233" s="38"/>
      <c r="B233" s="39"/>
      <c r="C233" s="40"/>
      <c r="D233" s="233" t="s">
        <v>208</v>
      </c>
      <c r="E233" s="40"/>
      <c r="F233" s="278" t="s">
        <v>354</v>
      </c>
      <c r="G233" s="40"/>
      <c r="H233" s="40"/>
      <c r="I233" s="275"/>
      <c r="J233" s="40"/>
      <c r="K233" s="40"/>
      <c r="L233" s="44"/>
      <c r="M233" s="276"/>
      <c r="N233" s="27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208</v>
      </c>
      <c r="AU233" s="17" t="s">
        <v>86</v>
      </c>
    </row>
    <row r="234" s="12" customFormat="1" ht="22.8" customHeight="1">
      <c r="A234" s="12"/>
      <c r="B234" s="202"/>
      <c r="C234" s="203"/>
      <c r="D234" s="204" t="s">
        <v>75</v>
      </c>
      <c r="E234" s="216" t="s">
        <v>355</v>
      </c>
      <c r="F234" s="216" t="s">
        <v>356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SUM(P235:P242)</f>
        <v>0</v>
      </c>
      <c r="Q234" s="210"/>
      <c r="R234" s="211">
        <f>SUM(R235:R242)</f>
        <v>0</v>
      </c>
      <c r="S234" s="210"/>
      <c r="T234" s="212">
        <f>SUM(T235:T242)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84</v>
      </c>
      <c r="AT234" s="214" t="s">
        <v>75</v>
      </c>
      <c r="AU234" s="214" t="s">
        <v>84</v>
      </c>
      <c r="AY234" s="213" t="s">
        <v>120</v>
      </c>
      <c r="BK234" s="215">
        <f>SUM(BK235:BK242)</f>
        <v>0</v>
      </c>
    </row>
    <row r="235" s="2" customFormat="1" ht="21.75" customHeight="1">
      <c r="A235" s="38"/>
      <c r="B235" s="39"/>
      <c r="C235" s="218" t="s">
        <v>357</v>
      </c>
      <c r="D235" s="218" t="s">
        <v>122</v>
      </c>
      <c r="E235" s="219" t="s">
        <v>358</v>
      </c>
      <c r="F235" s="220" t="s">
        <v>359</v>
      </c>
      <c r="G235" s="221" t="s">
        <v>182</v>
      </c>
      <c r="H235" s="222">
        <v>1143.4939999999998</v>
      </c>
      <c r="I235" s="223"/>
      <c r="J235" s="224">
        <f>ROUND(I235*H235,2)</f>
        <v>0</v>
      </c>
      <c r="K235" s="220" t="s">
        <v>126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127</v>
      </c>
      <c r="AT235" s="229" t="s">
        <v>122</v>
      </c>
      <c r="AU235" s="229" t="s">
        <v>86</v>
      </c>
      <c r="AY235" s="17" t="s">
        <v>120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127</v>
      </c>
      <c r="BM235" s="229" t="s">
        <v>360</v>
      </c>
    </row>
    <row r="236" s="2" customFormat="1" ht="24.15" customHeight="1">
      <c r="A236" s="38"/>
      <c r="B236" s="39"/>
      <c r="C236" s="218" t="s">
        <v>361</v>
      </c>
      <c r="D236" s="218" t="s">
        <v>122</v>
      </c>
      <c r="E236" s="219" t="s">
        <v>362</v>
      </c>
      <c r="F236" s="220" t="s">
        <v>363</v>
      </c>
      <c r="G236" s="221" t="s">
        <v>182</v>
      </c>
      <c r="H236" s="222">
        <v>21726.386</v>
      </c>
      <c r="I236" s="223"/>
      <c r="J236" s="224">
        <f>ROUND(I236*H236,2)</f>
        <v>0</v>
      </c>
      <c r="K236" s="220" t="s">
        <v>126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127</v>
      </c>
      <c r="AT236" s="229" t="s">
        <v>122</v>
      </c>
      <c r="AU236" s="229" t="s">
        <v>86</v>
      </c>
      <c r="AY236" s="17" t="s">
        <v>120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127</v>
      </c>
      <c r="BM236" s="229" t="s">
        <v>364</v>
      </c>
    </row>
    <row r="237" s="13" customFormat="1">
      <c r="A237" s="13"/>
      <c r="B237" s="231"/>
      <c r="C237" s="232"/>
      <c r="D237" s="233" t="s">
        <v>132</v>
      </c>
      <c r="E237" s="232"/>
      <c r="F237" s="235" t="s">
        <v>365</v>
      </c>
      <c r="G237" s="232"/>
      <c r="H237" s="236">
        <v>21726.386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132</v>
      </c>
      <c r="AU237" s="242" t="s">
        <v>86</v>
      </c>
      <c r="AV237" s="13" t="s">
        <v>86</v>
      </c>
      <c r="AW237" s="13" t="s">
        <v>4</v>
      </c>
      <c r="AX237" s="13" t="s">
        <v>84</v>
      </c>
      <c r="AY237" s="242" t="s">
        <v>120</v>
      </c>
    </row>
    <row r="238" s="2" customFormat="1" ht="24.15" customHeight="1">
      <c r="A238" s="38"/>
      <c r="B238" s="39"/>
      <c r="C238" s="218" t="s">
        <v>366</v>
      </c>
      <c r="D238" s="218" t="s">
        <v>122</v>
      </c>
      <c r="E238" s="219" t="s">
        <v>367</v>
      </c>
      <c r="F238" s="220" t="s">
        <v>368</v>
      </c>
      <c r="G238" s="221" t="s">
        <v>182</v>
      </c>
      <c r="H238" s="222">
        <v>1143.4939999999998</v>
      </c>
      <c r="I238" s="223"/>
      <c r="J238" s="224">
        <f>ROUND(I238*H238,2)</f>
        <v>0</v>
      </c>
      <c r="K238" s="220" t="s">
        <v>126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127</v>
      </c>
      <c r="AT238" s="229" t="s">
        <v>122</v>
      </c>
      <c r="AU238" s="229" t="s">
        <v>86</v>
      </c>
      <c r="AY238" s="17" t="s">
        <v>120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127</v>
      </c>
      <c r="BM238" s="229" t="s">
        <v>369</v>
      </c>
    </row>
    <row r="239" s="2" customFormat="1" ht="37.8" customHeight="1">
      <c r="A239" s="38"/>
      <c r="B239" s="39"/>
      <c r="C239" s="218" t="s">
        <v>370</v>
      </c>
      <c r="D239" s="218" t="s">
        <v>122</v>
      </c>
      <c r="E239" s="219" t="s">
        <v>371</v>
      </c>
      <c r="F239" s="220" t="s">
        <v>372</v>
      </c>
      <c r="G239" s="221" t="s">
        <v>182</v>
      </c>
      <c r="H239" s="222">
        <v>180.81</v>
      </c>
      <c r="I239" s="223"/>
      <c r="J239" s="224">
        <f>ROUND(I239*H239,2)</f>
        <v>0</v>
      </c>
      <c r="K239" s="220" t="s">
        <v>126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127</v>
      </c>
      <c r="AT239" s="229" t="s">
        <v>122</v>
      </c>
      <c r="AU239" s="229" t="s">
        <v>86</v>
      </c>
      <c r="AY239" s="17" t="s">
        <v>120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127</v>
      </c>
      <c r="BM239" s="229" t="s">
        <v>373</v>
      </c>
    </row>
    <row r="240" s="2" customFormat="1" ht="37.8" customHeight="1">
      <c r="A240" s="38"/>
      <c r="B240" s="39"/>
      <c r="C240" s="218" t="s">
        <v>374</v>
      </c>
      <c r="D240" s="218" t="s">
        <v>122</v>
      </c>
      <c r="E240" s="219" t="s">
        <v>375</v>
      </c>
      <c r="F240" s="220" t="s">
        <v>376</v>
      </c>
      <c r="G240" s="221" t="s">
        <v>182</v>
      </c>
      <c r="H240" s="222">
        <v>832.514</v>
      </c>
      <c r="I240" s="223"/>
      <c r="J240" s="224">
        <f>ROUND(I240*H240,2)</f>
        <v>0</v>
      </c>
      <c r="K240" s="220" t="s">
        <v>126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127</v>
      </c>
      <c r="AT240" s="229" t="s">
        <v>122</v>
      </c>
      <c r="AU240" s="229" t="s">
        <v>86</v>
      </c>
      <c r="AY240" s="17" t="s">
        <v>120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127</v>
      </c>
      <c r="BM240" s="229" t="s">
        <v>377</v>
      </c>
    </row>
    <row r="241" s="2" customFormat="1" ht="44.25" customHeight="1">
      <c r="A241" s="38"/>
      <c r="B241" s="39"/>
      <c r="C241" s="218" t="s">
        <v>378</v>
      </c>
      <c r="D241" s="218" t="s">
        <v>122</v>
      </c>
      <c r="E241" s="219" t="s">
        <v>379</v>
      </c>
      <c r="F241" s="220" t="s">
        <v>380</v>
      </c>
      <c r="G241" s="221" t="s">
        <v>182</v>
      </c>
      <c r="H241" s="222">
        <v>20.28</v>
      </c>
      <c r="I241" s="223"/>
      <c r="J241" s="224">
        <f>ROUND(I241*H241,2)</f>
        <v>0</v>
      </c>
      <c r="K241" s="220" t="s">
        <v>126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127</v>
      </c>
      <c r="AT241" s="229" t="s">
        <v>122</v>
      </c>
      <c r="AU241" s="229" t="s">
        <v>86</v>
      </c>
      <c r="AY241" s="17" t="s">
        <v>120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127</v>
      </c>
      <c r="BM241" s="229" t="s">
        <v>381</v>
      </c>
    </row>
    <row r="242" s="2" customFormat="1" ht="44.25" customHeight="1">
      <c r="A242" s="38"/>
      <c r="B242" s="39"/>
      <c r="C242" s="218" t="s">
        <v>382</v>
      </c>
      <c r="D242" s="218" t="s">
        <v>122</v>
      </c>
      <c r="E242" s="219" t="s">
        <v>383</v>
      </c>
      <c r="F242" s="220" t="s">
        <v>384</v>
      </c>
      <c r="G242" s="221" t="s">
        <v>182</v>
      </c>
      <c r="H242" s="222">
        <v>127.89</v>
      </c>
      <c r="I242" s="223"/>
      <c r="J242" s="224">
        <f>ROUND(I242*H242,2)</f>
        <v>0</v>
      </c>
      <c r="K242" s="220" t="s">
        <v>126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127</v>
      </c>
      <c r="AT242" s="229" t="s">
        <v>122</v>
      </c>
      <c r="AU242" s="229" t="s">
        <v>86</v>
      </c>
      <c r="AY242" s="17" t="s">
        <v>120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127</v>
      </c>
      <c r="BM242" s="229" t="s">
        <v>385</v>
      </c>
    </row>
    <row r="243" s="12" customFormat="1" ht="22.8" customHeight="1">
      <c r="A243" s="12"/>
      <c r="B243" s="202"/>
      <c r="C243" s="203"/>
      <c r="D243" s="204" t="s">
        <v>75</v>
      </c>
      <c r="E243" s="216" t="s">
        <v>386</v>
      </c>
      <c r="F243" s="216" t="s">
        <v>387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P244</f>
        <v>0</v>
      </c>
      <c r="Q243" s="210"/>
      <c r="R243" s="211">
        <f>R244</f>
        <v>0</v>
      </c>
      <c r="S243" s="210"/>
      <c r="T243" s="212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84</v>
      </c>
      <c r="AT243" s="214" t="s">
        <v>75</v>
      </c>
      <c r="AU243" s="214" t="s">
        <v>84</v>
      </c>
      <c r="AY243" s="213" t="s">
        <v>120</v>
      </c>
      <c r="BK243" s="215">
        <f>BK244</f>
        <v>0</v>
      </c>
    </row>
    <row r="244" s="2" customFormat="1" ht="24.15" customHeight="1">
      <c r="A244" s="38"/>
      <c r="B244" s="39"/>
      <c r="C244" s="218" t="s">
        <v>388</v>
      </c>
      <c r="D244" s="218" t="s">
        <v>122</v>
      </c>
      <c r="E244" s="219" t="s">
        <v>389</v>
      </c>
      <c r="F244" s="220" t="s">
        <v>390</v>
      </c>
      <c r="G244" s="221" t="s">
        <v>182</v>
      </c>
      <c r="H244" s="222">
        <v>416.606</v>
      </c>
      <c r="I244" s="223"/>
      <c r="J244" s="224">
        <f>ROUND(I244*H244,2)</f>
        <v>0</v>
      </c>
      <c r="K244" s="220" t="s">
        <v>126</v>
      </c>
      <c r="L244" s="44"/>
      <c r="M244" s="279" t="s">
        <v>1</v>
      </c>
      <c r="N244" s="280" t="s">
        <v>41</v>
      </c>
      <c r="O244" s="281"/>
      <c r="P244" s="282">
        <f>O244*H244</f>
        <v>0</v>
      </c>
      <c r="Q244" s="282">
        <v>0</v>
      </c>
      <c r="R244" s="282">
        <f>Q244*H244</f>
        <v>0</v>
      </c>
      <c r="S244" s="282">
        <v>0</v>
      </c>
      <c r="T244" s="28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127</v>
      </c>
      <c r="AT244" s="229" t="s">
        <v>122</v>
      </c>
      <c r="AU244" s="229" t="s">
        <v>86</v>
      </c>
      <c r="AY244" s="17" t="s">
        <v>120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127</v>
      </c>
      <c r="BM244" s="229" t="s">
        <v>391</v>
      </c>
    </row>
    <row r="245" s="2" customFormat="1" ht="6.96" customHeight="1">
      <c r="A245" s="38"/>
      <c r="B245" s="66"/>
      <c r="C245" s="67"/>
      <c r="D245" s="67"/>
      <c r="E245" s="67"/>
      <c r="F245" s="67"/>
      <c r="G245" s="67"/>
      <c r="H245" s="67"/>
      <c r="I245" s="67"/>
      <c r="J245" s="67"/>
      <c r="K245" s="67"/>
      <c r="L245" s="44"/>
      <c r="M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</sheetData>
  <sheetProtection sheet="1" autoFilter="0" formatColumns="0" formatRows="0" objects="1" scenarios="1" spinCount="100000" saltValue="Zz74DlAKy7w8+36YhVZo5xW31/b9WuSt7zBighn9Al9sAowCKkGzb4EYNLnz3UVqTrTDRjEimuqR7cygQfj+ig==" hashValue="D8+taiJIsvHIQIQtPlqaKPtpvwRAASNvuB3b2J4ynm4aZHLj66f4/hV01QsCc9T5URRNcAwpD2M7PZrItSHt4A==" algorithmName="SHA-512" password="CC35"/>
  <autoFilter ref="C122:K2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MĚNÍME MOJSKOU – III.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393</v>
      </c>
      <c r="G12" s="38"/>
      <c r="H12" s="38"/>
      <c r="I12" s="140" t="s">
        <v>22</v>
      </c>
      <c r="J12" s="144" t="str">
        <f>'Rekapitulace stavby'!AN8</f>
        <v>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394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ROUND((SUM(BE120:BE143)),  2)</f>
        <v>0</v>
      </c>
      <c r="G33" s="38"/>
      <c r="H33" s="38"/>
      <c r="I33" s="155">
        <v>0.21</v>
      </c>
      <c r="J33" s="154">
        <f>ROUND(((SUM(BE120:BE143))*I33),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ROUND((SUM(BF120:BF143)),  2)</f>
        <v>0</v>
      </c>
      <c r="G34" s="38"/>
      <c r="H34" s="38"/>
      <c r="I34" s="155">
        <v>0.12</v>
      </c>
      <c r="J34" s="154">
        <f>ROUND(((SUM(BF120:BF143))*I34),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ROUND((SUM(BG120:BG143)),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ROUND((SUM(BH120:BH143)),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MĚNÍME MOJSKOU –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002 -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Havířov</v>
      </c>
      <c r="G89" s="40"/>
      <c r="H89" s="40"/>
      <c r="I89" s="32" t="s">
        <v>22</v>
      </c>
      <c r="J89" s="79" t="str">
        <f>IF(J12="","",J12)</f>
        <v>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Havířov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395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396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397</v>
      </c>
      <c r="E99" s="182"/>
      <c r="F99" s="182"/>
      <c r="G99" s="182"/>
      <c r="H99" s="182"/>
      <c r="I99" s="182"/>
      <c r="J99" s="183">
        <f>J125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398</v>
      </c>
      <c r="E100" s="182"/>
      <c r="F100" s="182"/>
      <c r="G100" s="182"/>
      <c r="H100" s="182"/>
      <c r="I100" s="182"/>
      <c r="J100" s="183">
        <f>J141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MĚNÍME MOJSKOU – III. ETAPA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002 - Ostatní a vedlejší náklady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Havířov</v>
      </c>
      <c r="G114" s="40"/>
      <c r="H114" s="40"/>
      <c r="I114" s="32" t="s">
        <v>22</v>
      </c>
      <c r="J114" s="79" t="str">
        <f>IF(J12="","",J12)</f>
        <v>1. 10. 2024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Statutární město Havířov</v>
      </c>
      <c r="G116" s="40"/>
      <c r="H116" s="40"/>
      <c r="I116" s="32" t="s">
        <v>30</v>
      </c>
      <c r="J116" s="36" t="str">
        <f>E21</f>
        <v>ATRIS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Barbora Kyšková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61</v>
      </c>
      <c r="E119" s="194" t="s">
        <v>57</v>
      </c>
      <c r="F119" s="194" t="s">
        <v>58</v>
      </c>
      <c r="G119" s="194" t="s">
        <v>107</v>
      </c>
      <c r="H119" s="194" t="s">
        <v>108</v>
      </c>
      <c r="I119" s="194" t="s">
        <v>109</v>
      </c>
      <c r="J119" s="194" t="s">
        <v>95</v>
      </c>
      <c r="K119" s="195" t="s">
        <v>110</v>
      </c>
      <c r="L119" s="196"/>
      <c r="M119" s="100" t="s">
        <v>1</v>
      </c>
      <c r="N119" s="101" t="s">
        <v>40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P121+P125+P141</f>
        <v>0</v>
      </c>
      <c r="Q120" s="104"/>
      <c r="R120" s="199">
        <f>R121+R125+R141</f>
        <v>0</v>
      </c>
      <c r="S120" s="104"/>
      <c r="T120" s="200">
        <f>T121+T125+T141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97</v>
      </c>
      <c r="BK120" s="201">
        <f>BK121+BK125+BK141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399</v>
      </c>
      <c r="F121" s="205" t="s">
        <v>400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</v>
      </c>
      <c r="S121" s="210"/>
      <c r="T121" s="21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142</v>
      </c>
      <c r="AT121" s="214" t="s">
        <v>75</v>
      </c>
      <c r="AU121" s="214" t="s">
        <v>76</v>
      </c>
      <c r="AY121" s="213" t="s">
        <v>120</v>
      </c>
      <c r="BK121" s="215">
        <f>BK122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76</v>
      </c>
      <c r="F122" s="216" t="s">
        <v>401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142</v>
      </c>
      <c r="AT122" s="214" t="s">
        <v>75</v>
      </c>
      <c r="AU122" s="214" t="s">
        <v>84</v>
      </c>
      <c r="AY122" s="213" t="s">
        <v>120</v>
      </c>
      <c r="BK122" s="215">
        <f>SUM(BK123:BK124)</f>
        <v>0</v>
      </c>
    </row>
    <row r="123" s="2" customFormat="1" ht="16.5" customHeight="1">
      <c r="A123" s="38"/>
      <c r="B123" s="39"/>
      <c r="C123" s="218" t="s">
        <v>84</v>
      </c>
      <c r="D123" s="218" t="s">
        <v>122</v>
      </c>
      <c r="E123" s="219" t="s">
        <v>402</v>
      </c>
      <c r="F123" s="220" t="s">
        <v>403</v>
      </c>
      <c r="G123" s="221" t="s">
        <v>278</v>
      </c>
      <c r="H123" s="222">
        <v>8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127</v>
      </c>
      <c r="AT123" s="229" t="s">
        <v>122</v>
      </c>
      <c r="AU123" s="229" t="s">
        <v>86</v>
      </c>
      <c r="AY123" s="17" t="s">
        <v>120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127</v>
      </c>
      <c r="BM123" s="229" t="s">
        <v>404</v>
      </c>
    </row>
    <row r="124" s="2" customFormat="1" ht="44.25" customHeight="1">
      <c r="A124" s="38"/>
      <c r="B124" s="39"/>
      <c r="C124" s="218" t="s">
        <v>86</v>
      </c>
      <c r="D124" s="218" t="s">
        <v>122</v>
      </c>
      <c r="E124" s="219" t="s">
        <v>405</v>
      </c>
      <c r="F124" s="220" t="s">
        <v>406</v>
      </c>
      <c r="G124" s="221" t="s">
        <v>278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127</v>
      </c>
      <c r="AT124" s="229" t="s">
        <v>122</v>
      </c>
      <c r="AU124" s="229" t="s">
        <v>86</v>
      </c>
      <c r="AY124" s="17" t="s">
        <v>120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127</v>
      </c>
      <c r="BM124" s="229" t="s">
        <v>407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408</v>
      </c>
      <c r="F125" s="205" t="s">
        <v>409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SUM(P126:P140)</f>
        <v>0</v>
      </c>
      <c r="Q125" s="210"/>
      <c r="R125" s="211">
        <f>SUM(R126:R140)</f>
        <v>0</v>
      </c>
      <c r="S125" s="210"/>
      <c r="T125" s="212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142</v>
      </c>
      <c r="AT125" s="214" t="s">
        <v>75</v>
      </c>
      <c r="AU125" s="214" t="s">
        <v>76</v>
      </c>
      <c r="AY125" s="213" t="s">
        <v>120</v>
      </c>
      <c r="BK125" s="215">
        <f>SUM(BK126:BK140)</f>
        <v>0</v>
      </c>
    </row>
    <row r="126" s="2" customFormat="1" ht="16.5" customHeight="1">
      <c r="A126" s="38"/>
      <c r="B126" s="39"/>
      <c r="C126" s="218" t="s">
        <v>134</v>
      </c>
      <c r="D126" s="218" t="s">
        <v>122</v>
      </c>
      <c r="E126" s="219" t="s">
        <v>410</v>
      </c>
      <c r="F126" s="220" t="s">
        <v>411</v>
      </c>
      <c r="G126" s="221" t="s">
        <v>412</v>
      </c>
      <c r="H126" s="222">
        <v>1</v>
      </c>
      <c r="I126" s="223"/>
      <c r="J126" s="224">
        <f>ROUND(I126*H126,2)</f>
        <v>0</v>
      </c>
      <c r="K126" s="220" t="s">
        <v>413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414</v>
      </c>
      <c r="AT126" s="229" t="s">
        <v>122</v>
      </c>
      <c r="AU126" s="229" t="s">
        <v>84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414</v>
      </c>
      <c r="BM126" s="229" t="s">
        <v>415</v>
      </c>
    </row>
    <row r="127" s="2" customFormat="1">
      <c r="A127" s="38"/>
      <c r="B127" s="39"/>
      <c r="C127" s="40"/>
      <c r="D127" s="233" t="s">
        <v>208</v>
      </c>
      <c r="E127" s="40"/>
      <c r="F127" s="278" t="s">
        <v>416</v>
      </c>
      <c r="G127" s="40"/>
      <c r="H127" s="40"/>
      <c r="I127" s="275"/>
      <c r="J127" s="40"/>
      <c r="K127" s="40"/>
      <c r="L127" s="44"/>
      <c r="M127" s="276"/>
      <c r="N127" s="27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208</v>
      </c>
      <c r="AU127" s="17" t="s">
        <v>84</v>
      </c>
    </row>
    <row r="128" s="2" customFormat="1" ht="16.5" customHeight="1">
      <c r="A128" s="38"/>
      <c r="B128" s="39"/>
      <c r="C128" s="218" t="s">
        <v>127</v>
      </c>
      <c r="D128" s="218" t="s">
        <v>122</v>
      </c>
      <c r="E128" s="219" t="s">
        <v>417</v>
      </c>
      <c r="F128" s="220" t="s">
        <v>418</v>
      </c>
      <c r="G128" s="221" t="s">
        <v>412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414</v>
      </c>
      <c r="AT128" s="229" t="s">
        <v>122</v>
      </c>
      <c r="AU128" s="229" t="s">
        <v>84</v>
      </c>
      <c r="AY128" s="17" t="s">
        <v>120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414</v>
      </c>
      <c r="BM128" s="229" t="s">
        <v>419</v>
      </c>
    </row>
    <row r="129" s="2" customFormat="1">
      <c r="A129" s="38"/>
      <c r="B129" s="39"/>
      <c r="C129" s="40"/>
      <c r="D129" s="233" t="s">
        <v>208</v>
      </c>
      <c r="E129" s="40"/>
      <c r="F129" s="278" t="s">
        <v>416</v>
      </c>
      <c r="G129" s="40"/>
      <c r="H129" s="40"/>
      <c r="I129" s="275"/>
      <c r="J129" s="40"/>
      <c r="K129" s="40"/>
      <c r="L129" s="44"/>
      <c r="M129" s="276"/>
      <c r="N129" s="27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208</v>
      </c>
      <c r="AU129" s="17" t="s">
        <v>84</v>
      </c>
    </row>
    <row r="130" s="2" customFormat="1" ht="16.5" customHeight="1">
      <c r="A130" s="38"/>
      <c r="B130" s="39"/>
      <c r="C130" s="218" t="s">
        <v>142</v>
      </c>
      <c r="D130" s="218" t="s">
        <v>122</v>
      </c>
      <c r="E130" s="219" t="s">
        <v>420</v>
      </c>
      <c r="F130" s="220" t="s">
        <v>421</v>
      </c>
      <c r="G130" s="221" t="s">
        <v>412</v>
      </c>
      <c r="H130" s="222">
        <v>1</v>
      </c>
      <c r="I130" s="223"/>
      <c r="J130" s="224">
        <f>ROUND(I130*H130,2)</f>
        <v>0</v>
      </c>
      <c r="K130" s="220" t="s">
        <v>413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414</v>
      </c>
      <c r="AT130" s="229" t="s">
        <v>122</v>
      </c>
      <c r="AU130" s="229" t="s">
        <v>84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414</v>
      </c>
      <c r="BM130" s="229" t="s">
        <v>422</v>
      </c>
    </row>
    <row r="131" s="2" customFormat="1">
      <c r="A131" s="38"/>
      <c r="B131" s="39"/>
      <c r="C131" s="40"/>
      <c r="D131" s="233" t="s">
        <v>208</v>
      </c>
      <c r="E131" s="40"/>
      <c r="F131" s="278" t="s">
        <v>423</v>
      </c>
      <c r="G131" s="40"/>
      <c r="H131" s="40"/>
      <c r="I131" s="275"/>
      <c r="J131" s="40"/>
      <c r="K131" s="40"/>
      <c r="L131" s="44"/>
      <c r="M131" s="276"/>
      <c r="N131" s="27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208</v>
      </c>
      <c r="AU131" s="17" t="s">
        <v>84</v>
      </c>
    </row>
    <row r="132" s="2" customFormat="1" ht="16.5" customHeight="1">
      <c r="A132" s="38"/>
      <c r="B132" s="39"/>
      <c r="C132" s="218" t="s">
        <v>148</v>
      </c>
      <c r="D132" s="218" t="s">
        <v>122</v>
      </c>
      <c r="E132" s="219" t="s">
        <v>424</v>
      </c>
      <c r="F132" s="220" t="s">
        <v>425</v>
      </c>
      <c r="G132" s="221" t="s">
        <v>412</v>
      </c>
      <c r="H132" s="222">
        <v>1</v>
      </c>
      <c r="I132" s="223"/>
      <c r="J132" s="224">
        <f>ROUND(I132*H132,2)</f>
        <v>0</v>
      </c>
      <c r="K132" s="220" t="s">
        <v>413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414</v>
      </c>
      <c r="AT132" s="229" t="s">
        <v>122</v>
      </c>
      <c r="AU132" s="229" t="s">
        <v>84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414</v>
      </c>
      <c r="BM132" s="229" t="s">
        <v>426</v>
      </c>
    </row>
    <row r="133" s="2" customFormat="1">
      <c r="A133" s="38"/>
      <c r="B133" s="39"/>
      <c r="C133" s="40"/>
      <c r="D133" s="233" t="s">
        <v>208</v>
      </c>
      <c r="E133" s="40"/>
      <c r="F133" s="278" t="s">
        <v>427</v>
      </c>
      <c r="G133" s="40"/>
      <c r="H133" s="40"/>
      <c r="I133" s="275"/>
      <c r="J133" s="40"/>
      <c r="K133" s="40"/>
      <c r="L133" s="44"/>
      <c r="M133" s="276"/>
      <c r="N133" s="27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208</v>
      </c>
      <c r="AU133" s="17" t="s">
        <v>84</v>
      </c>
    </row>
    <row r="134" s="2" customFormat="1" ht="24.15" customHeight="1">
      <c r="A134" s="38"/>
      <c r="B134" s="39"/>
      <c r="C134" s="218" t="s">
        <v>156</v>
      </c>
      <c r="D134" s="218" t="s">
        <v>122</v>
      </c>
      <c r="E134" s="219" t="s">
        <v>428</v>
      </c>
      <c r="F134" s="220" t="s">
        <v>429</v>
      </c>
      <c r="G134" s="221" t="s">
        <v>412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414</v>
      </c>
      <c r="AT134" s="229" t="s">
        <v>122</v>
      </c>
      <c r="AU134" s="229" t="s">
        <v>84</v>
      </c>
      <c r="AY134" s="17" t="s">
        <v>120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414</v>
      </c>
      <c r="BM134" s="229" t="s">
        <v>430</v>
      </c>
    </row>
    <row r="135" s="2" customFormat="1">
      <c r="A135" s="38"/>
      <c r="B135" s="39"/>
      <c r="C135" s="40"/>
      <c r="D135" s="233" t="s">
        <v>208</v>
      </c>
      <c r="E135" s="40"/>
      <c r="F135" s="278" t="s">
        <v>427</v>
      </c>
      <c r="G135" s="40"/>
      <c r="H135" s="40"/>
      <c r="I135" s="275"/>
      <c r="J135" s="40"/>
      <c r="K135" s="40"/>
      <c r="L135" s="44"/>
      <c r="M135" s="276"/>
      <c r="N135" s="27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208</v>
      </c>
      <c r="AU135" s="17" t="s">
        <v>84</v>
      </c>
    </row>
    <row r="136" s="2" customFormat="1" ht="16.5" customHeight="1">
      <c r="A136" s="38"/>
      <c r="B136" s="39"/>
      <c r="C136" s="218" t="s">
        <v>162</v>
      </c>
      <c r="D136" s="218" t="s">
        <v>122</v>
      </c>
      <c r="E136" s="219" t="s">
        <v>431</v>
      </c>
      <c r="F136" s="220" t="s">
        <v>432</v>
      </c>
      <c r="G136" s="221" t="s">
        <v>412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127</v>
      </c>
      <c r="AT136" s="229" t="s">
        <v>122</v>
      </c>
      <c r="AU136" s="229" t="s">
        <v>84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127</v>
      </c>
      <c r="BM136" s="229" t="s">
        <v>433</v>
      </c>
    </row>
    <row r="137" s="2" customFormat="1">
      <c r="A137" s="38"/>
      <c r="B137" s="39"/>
      <c r="C137" s="40"/>
      <c r="D137" s="233" t="s">
        <v>208</v>
      </c>
      <c r="E137" s="40"/>
      <c r="F137" s="278" t="s">
        <v>434</v>
      </c>
      <c r="G137" s="40"/>
      <c r="H137" s="40"/>
      <c r="I137" s="275"/>
      <c r="J137" s="40"/>
      <c r="K137" s="40"/>
      <c r="L137" s="44"/>
      <c r="M137" s="276"/>
      <c r="N137" s="27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208</v>
      </c>
      <c r="AU137" s="17" t="s">
        <v>84</v>
      </c>
    </row>
    <row r="138" s="2" customFormat="1" ht="24.15" customHeight="1">
      <c r="A138" s="38"/>
      <c r="B138" s="39"/>
      <c r="C138" s="218" t="s">
        <v>167</v>
      </c>
      <c r="D138" s="218" t="s">
        <v>122</v>
      </c>
      <c r="E138" s="219" t="s">
        <v>435</v>
      </c>
      <c r="F138" s="220" t="s">
        <v>436</v>
      </c>
      <c r="G138" s="221" t="s">
        <v>412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127</v>
      </c>
      <c r="AT138" s="229" t="s">
        <v>122</v>
      </c>
      <c r="AU138" s="229" t="s">
        <v>84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127</v>
      </c>
      <c r="BM138" s="229" t="s">
        <v>437</v>
      </c>
    </row>
    <row r="139" s="2" customFormat="1" ht="21.75" customHeight="1">
      <c r="A139" s="38"/>
      <c r="B139" s="39"/>
      <c r="C139" s="218" t="s">
        <v>172</v>
      </c>
      <c r="D139" s="218" t="s">
        <v>122</v>
      </c>
      <c r="E139" s="219" t="s">
        <v>438</v>
      </c>
      <c r="F139" s="220" t="s">
        <v>439</v>
      </c>
      <c r="G139" s="221" t="s">
        <v>412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127</v>
      </c>
      <c r="AT139" s="229" t="s">
        <v>122</v>
      </c>
      <c r="AU139" s="229" t="s">
        <v>84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127</v>
      </c>
      <c r="BM139" s="229" t="s">
        <v>440</v>
      </c>
    </row>
    <row r="140" s="2" customFormat="1">
      <c r="A140" s="38"/>
      <c r="B140" s="39"/>
      <c r="C140" s="40"/>
      <c r="D140" s="233" t="s">
        <v>208</v>
      </c>
      <c r="E140" s="40"/>
      <c r="F140" s="278" t="s">
        <v>441</v>
      </c>
      <c r="G140" s="40"/>
      <c r="H140" s="40"/>
      <c r="I140" s="275"/>
      <c r="J140" s="40"/>
      <c r="K140" s="40"/>
      <c r="L140" s="44"/>
      <c r="M140" s="276"/>
      <c r="N140" s="27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208</v>
      </c>
      <c r="AU140" s="17" t="s">
        <v>84</v>
      </c>
    </row>
    <row r="141" s="12" customFormat="1" ht="25.92" customHeight="1">
      <c r="A141" s="12"/>
      <c r="B141" s="202"/>
      <c r="C141" s="203"/>
      <c r="D141" s="204" t="s">
        <v>75</v>
      </c>
      <c r="E141" s="205" t="s">
        <v>442</v>
      </c>
      <c r="F141" s="205" t="s">
        <v>443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142</v>
      </c>
      <c r="AT141" s="214" t="s">
        <v>75</v>
      </c>
      <c r="AU141" s="214" t="s">
        <v>76</v>
      </c>
      <c r="AY141" s="213" t="s">
        <v>120</v>
      </c>
      <c r="BK141" s="215">
        <f>SUM(BK142:BK143)</f>
        <v>0</v>
      </c>
    </row>
    <row r="142" s="2" customFormat="1" ht="16.5" customHeight="1">
      <c r="A142" s="38"/>
      <c r="B142" s="39"/>
      <c r="C142" s="218" t="s">
        <v>178</v>
      </c>
      <c r="D142" s="218" t="s">
        <v>122</v>
      </c>
      <c r="E142" s="219" t="s">
        <v>444</v>
      </c>
      <c r="F142" s="220" t="s">
        <v>445</v>
      </c>
      <c r="G142" s="221" t="s">
        <v>412</v>
      </c>
      <c r="H142" s="222">
        <v>1</v>
      </c>
      <c r="I142" s="223"/>
      <c r="J142" s="224">
        <f>ROUND(I142*H142,2)</f>
        <v>0</v>
      </c>
      <c r="K142" s="220" t="s">
        <v>413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414</v>
      </c>
      <c r="AT142" s="229" t="s">
        <v>122</v>
      </c>
      <c r="AU142" s="229" t="s">
        <v>84</v>
      </c>
      <c r="AY142" s="17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414</v>
      </c>
      <c r="BM142" s="229" t="s">
        <v>446</v>
      </c>
    </row>
    <row r="143" s="2" customFormat="1">
      <c r="A143" s="38"/>
      <c r="B143" s="39"/>
      <c r="C143" s="40"/>
      <c r="D143" s="233" t="s">
        <v>208</v>
      </c>
      <c r="E143" s="40"/>
      <c r="F143" s="278" t="s">
        <v>447</v>
      </c>
      <c r="G143" s="40"/>
      <c r="H143" s="40"/>
      <c r="I143" s="275"/>
      <c r="J143" s="40"/>
      <c r="K143" s="40"/>
      <c r="L143" s="44"/>
      <c r="M143" s="284"/>
      <c r="N143" s="285"/>
      <c r="O143" s="281"/>
      <c r="P143" s="281"/>
      <c r="Q143" s="281"/>
      <c r="R143" s="281"/>
      <c r="S143" s="281"/>
      <c r="T143" s="286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208</v>
      </c>
      <c r="AU143" s="17" t="s">
        <v>84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j/SQWZo0YqRT1TAXIbo9GlBX9TXnzthZgL+h7sRCeqnv+XH2mQbS0V1OoPPnE8Qi9MPAoawDL3ByVmv6eD/Sfw==" hashValue="rUrs1sRPR5uFgCv+05IfNwQNlasMz0KWkiXHu/SrDX1N4/f0iT8lk0aaT0Htnl8tc4M+rVywxibl+ElorI+QtQ==" algorithmName="SHA-512" password="CC35"/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2024-10-12T17:36:49Z</dcterms:created>
  <dcterms:modified xsi:type="dcterms:W3CDTF">2024-10-12T17:36:53Z</dcterms:modified>
</cp:coreProperties>
</file>