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Chodník" sheetId="2" r:id="rId2"/>
    <sheet name="SO 04 - Příjezdová cesta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Chodník'!$C$125:$K$198</definedName>
    <definedName name="_xlnm.Print_Area" localSheetId="1">'SO 01 - Chodník'!$C$4:$J$76,'SO 01 - Chodník'!$C$82:$J$107,'SO 01 - Chodník'!$C$113:$K$198</definedName>
    <definedName name="_xlnm.Print_Titles" localSheetId="1">'SO 01 - Chodník'!$125:$125</definedName>
    <definedName name="_xlnm._FilterDatabase" localSheetId="2" hidden="1">'SO 04 - Příjezdová cesta'!$C$124:$K$159</definedName>
    <definedName name="_xlnm.Print_Area" localSheetId="2">'SO 04 - Příjezdová cesta'!$C$4:$J$76,'SO 04 - Příjezdová cesta'!$C$82:$J$106,'SO 04 - Příjezdová cesta'!$C$112:$K$159</definedName>
    <definedName name="_xlnm.Print_Titles" localSheetId="2">'SO 04 - Příjezdová cesta'!$124:$124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9"/>
  <c r="BH159"/>
  <c r="BG159"/>
  <c r="BF159"/>
  <c r="T159"/>
  <c r="T158"/>
  <c r="T157"/>
  <c r="R159"/>
  <c r="R158"/>
  <c r="R157"/>
  <c r="P159"/>
  <c r="P158"/>
  <c r="P157"/>
  <c r="BI156"/>
  <c r="BH156"/>
  <c r="BG156"/>
  <c r="BF156"/>
  <c r="T156"/>
  <c r="T155"/>
  <c r="R156"/>
  <c r="R155"/>
  <c r="P156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91"/>
  <c r="J20"/>
  <c r="J18"/>
  <c r="E18"/>
  <c r="F92"/>
  <c r="J17"/>
  <c r="J15"/>
  <c r="E15"/>
  <c r="F121"/>
  <c r="J14"/>
  <c r="J12"/>
  <c r="J119"/>
  <c r="E7"/>
  <c r="E115"/>
  <c i="2" r="J37"/>
  <c r="J36"/>
  <c i="1" r="AY95"/>
  <c i="2" r="J35"/>
  <c i="1" r="AX95"/>
  <c i="2" r="BI198"/>
  <c r="BH198"/>
  <c r="BG198"/>
  <c r="BF198"/>
  <c r="T198"/>
  <c r="T197"/>
  <c r="T196"/>
  <c r="R198"/>
  <c r="R197"/>
  <c r="R196"/>
  <c r="P198"/>
  <c r="P197"/>
  <c r="P196"/>
  <c r="BI195"/>
  <c r="BH195"/>
  <c r="BG195"/>
  <c r="BF195"/>
  <c r="T195"/>
  <c r="T194"/>
  <c r="R195"/>
  <c r="R194"/>
  <c r="P195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2"/>
  <c r="BH142"/>
  <c r="BG142"/>
  <c r="BF142"/>
  <c r="T142"/>
  <c r="R142"/>
  <c r="P142"/>
  <c r="BI137"/>
  <c r="BH137"/>
  <c r="BG137"/>
  <c r="BF137"/>
  <c r="T137"/>
  <c r="R137"/>
  <c r="P137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123"/>
  <c r="J17"/>
  <c r="J15"/>
  <c r="E15"/>
  <c r="F91"/>
  <c r="J14"/>
  <c r="J12"/>
  <c r="J120"/>
  <c r="E7"/>
  <c r="E85"/>
  <c i="1" r="L90"/>
  <c r="AM90"/>
  <c r="AM89"/>
  <c r="L89"/>
  <c r="AM87"/>
  <c r="L87"/>
  <c r="L85"/>
  <c r="L84"/>
  <c i="2" r="J193"/>
  <c r="J190"/>
  <c r="BK186"/>
  <c r="BK180"/>
  <c r="J171"/>
  <c r="F37"/>
  <c i="3" r="BK143"/>
  <c r="J156"/>
  <c r="J145"/>
  <c i="2" r="F35"/>
  <c r="J148"/>
  <c r="F34"/>
  <c i="3" r="BK146"/>
  <c r="BK134"/>
  <c r="BK149"/>
  <c r="BK136"/>
  <c i="2" r="F36"/>
  <c r="BK150"/>
  <c r="J129"/>
  <c i="3" r="BK152"/>
  <c r="J152"/>
  <c r="J141"/>
  <c r="BK151"/>
  <c r="BK141"/>
  <c i="2" r="BK193"/>
  <c r="BK188"/>
  <c r="BK183"/>
  <c r="J180"/>
  <c r="J167"/>
  <c r="BK170"/>
  <c r="J170"/>
  <c r="BK167"/>
  <c r="BK163"/>
  <c r="BK154"/>
  <c r="J152"/>
  <c r="BK142"/>
  <c i="3" r="BK159"/>
  <c r="BK148"/>
  <c r="J159"/>
  <c r="J142"/>
  <c i="2" r="J195"/>
  <c r="J191"/>
  <c r="J188"/>
  <c r="J186"/>
  <c r="J181"/>
  <c r="BK171"/>
  <c r="BK164"/>
  <c r="BK137"/>
  <c r="BK129"/>
  <c i="1" r="AS94"/>
  <c i="2" r="J163"/>
  <c r="J157"/>
  <c r="BK152"/>
  <c r="J150"/>
  <c r="J137"/>
  <c r="J198"/>
  <c i="3" r="BK156"/>
  <c r="J151"/>
  <c r="J139"/>
  <c r="J149"/>
  <c r="BK139"/>
  <c r="J128"/>
  <c r="J148"/>
  <c r="J137"/>
  <c i="2" r="BK191"/>
  <c r="BK187"/>
  <c r="J183"/>
  <c r="BK173"/>
  <c r="J34"/>
  <c i="3" r="BK137"/>
  <c r="BK145"/>
  <c r="J129"/>
  <c r="J146"/>
  <c r="J134"/>
  <c i="2" r="BK195"/>
  <c r="BK190"/>
  <c r="J187"/>
  <c r="BK181"/>
  <c r="J173"/>
  <c r="J165"/>
  <c r="J142"/>
  <c r="BK130"/>
  <c r="BK198"/>
  <c r="BK165"/>
  <c r="J164"/>
  <c r="BK157"/>
  <c r="J154"/>
  <c r="BK148"/>
  <c r="J130"/>
  <c i="3" r="J153"/>
  <c r="BK142"/>
  <c r="BK129"/>
  <c r="J136"/>
  <c r="BK153"/>
  <c r="J143"/>
  <c r="BK128"/>
  <c i="2" l="1" r="P128"/>
  <c r="R156"/>
  <c r="T169"/>
  <c r="P172"/>
  <c r="R185"/>
  <c r="P156"/>
  <c i="3" r="T135"/>
  <c i="2" r="BK128"/>
  <c r="J128"/>
  <c r="J98"/>
  <c r="BK156"/>
  <c r="J156"/>
  <c r="J99"/>
  <c r="R169"/>
  <c r="R172"/>
  <c r="BK185"/>
  <c r="J185"/>
  <c r="J103"/>
  <c i="3" r="BK140"/>
  <c r="J140"/>
  <c r="J101"/>
  <c i="2" r="T156"/>
  <c i="3" r="T127"/>
  <c r="P140"/>
  <c r="R127"/>
  <c r="BK147"/>
  <c r="J147"/>
  <c r="J102"/>
  <c r="BK127"/>
  <c r="R135"/>
  <c r="T147"/>
  <c i="2" r="T128"/>
  <c r="T127"/>
  <c r="T126"/>
  <c r="P169"/>
  <c r="T172"/>
  <c r="T185"/>
  <c i="3" r="R140"/>
  <c i="2" r="R128"/>
  <c r="R127"/>
  <c r="R126"/>
  <c r="BK169"/>
  <c r="J169"/>
  <c r="J101"/>
  <c r="BK172"/>
  <c r="J172"/>
  <c r="J102"/>
  <c r="P185"/>
  <c i="3" r="BK135"/>
  <c r="J135"/>
  <c r="J99"/>
  <c r="P147"/>
  <c r="P135"/>
  <c r="R147"/>
  <c r="P127"/>
  <c r="P126"/>
  <c r="P125"/>
  <c i="1" r="AU96"/>
  <c i="3" r="T140"/>
  <c i="2" r="BK166"/>
  <c r="J166"/>
  <c r="J100"/>
  <c r="BK194"/>
  <c r="J194"/>
  <c r="J104"/>
  <c i="3" r="BK138"/>
  <c r="J138"/>
  <c r="J100"/>
  <c i="2" r="BK197"/>
  <c r="J197"/>
  <c r="J106"/>
  <c i="3" r="BK155"/>
  <c r="J155"/>
  <c r="J103"/>
  <c r="BK158"/>
  <c r="J158"/>
  <c r="J105"/>
  <c i="2" r="BK196"/>
  <c r="J196"/>
  <c r="J105"/>
  <c i="3" r="J122"/>
  <c r="E85"/>
  <c r="J121"/>
  <c i="2" r="BK127"/>
  <c r="J127"/>
  <c r="J97"/>
  <c i="3" r="BE128"/>
  <c r="J89"/>
  <c r="F122"/>
  <c r="BE134"/>
  <c r="BE137"/>
  <c r="BE152"/>
  <c r="BE156"/>
  <c r="BE159"/>
  <c r="F91"/>
  <c r="BE129"/>
  <c r="BE141"/>
  <c r="BE142"/>
  <c r="BE143"/>
  <c r="BE148"/>
  <c r="BE151"/>
  <c r="BE136"/>
  <c r="BE139"/>
  <c r="BE145"/>
  <c r="BE146"/>
  <c r="BE149"/>
  <c r="BE153"/>
  <c i="2" r="BE198"/>
  <c r="F92"/>
  <c r="E116"/>
  <c r="F122"/>
  <c r="BE129"/>
  <c r="BE137"/>
  <c r="BE148"/>
  <c r="BE150"/>
  <c r="BE152"/>
  <c r="BE154"/>
  <c r="BE157"/>
  <c r="BE163"/>
  <c r="BE165"/>
  <c r="J89"/>
  <c r="J91"/>
  <c r="J92"/>
  <c r="BE130"/>
  <c r="BE142"/>
  <c r="BE164"/>
  <c r="BE167"/>
  <c r="BE170"/>
  <c r="BE171"/>
  <c r="BE173"/>
  <c r="BE180"/>
  <c r="BE181"/>
  <c r="BE183"/>
  <c r="BE186"/>
  <c r="BE187"/>
  <c r="BE188"/>
  <c r="BE190"/>
  <c r="BE191"/>
  <c r="BE193"/>
  <c r="BE195"/>
  <c i="1" r="AW95"/>
  <c r="BA95"/>
  <c r="BB95"/>
  <c r="BC95"/>
  <c r="BD95"/>
  <c i="3" r="F37"/>
  <c i="1" r="BD96"/>
  <c r="BD94"/>
  <c r="W33"/>
  <c i="3" r="F36"/>
  <c i="1" r="BC96"/>
  <c r="BC94"/>
  <c r="W32"/>
  <c i="3" r="F34"/>
  <c i="1" r="BA96"/>
  <c r="BA94"/>
  <c r="W30"/>
  <c i="3" r="F35"/>
  <c i="1" r="BB96"/>
  <c r="BB94"/>
  <c r="W31"/>
  <c i="3" r="J34"/>
  <c i="1" r="AW96"/>
  <c i="3" l="1" r="T126"/>
  <c r="T125"/>
  <c r="R126"/>
  <c r="R125"/>
  <c r="BK126"/>
  <c r="J126"/>
  <c r="J97"/>
  <c i="2" r="P127"/>
  <c r="P126"/>
  <c i="1" r="AU95"/>
  <c i="3" r="J127"/>
  <c r="J98"/>
  <c r="BK157"/>
  <c r="J157"/>
  <c r="J104"/>
  <c i="2" r="BK126"/>
  <c r="J126"/>
  <c r="J96"/>
  <c r="J33"/>
  <c i="1" r="AV95"/>
  <c r="AT95"/>
  <c r="AU94"/>
  <c i="3" r="J33"/>
  <c i="1" r="AV96"/>
  <c r="AT96"/>
  <c r="AX94"/>
  <c i="2" r="F33"/>
  <c i="1" r="AZ95"/>
  <c r="AW94"/>
  <c r="AK30"/>
  <c r="AY94"/>
  <c i="3" r="F33"/>
  <c i="1" r="AZ96"/>
  <c i="3" l="1" r="BK125"/>
  <c r="J125"/>
  <c r="J96"/>
  <c i="1" r="AZ94"/>
  <c r="W29"/>
  <c i="2" r="J30"/>
  <c i="1" r="AG95"/>
  <c i="2" l="1" r="J39"/>
  <c i="1" r="AN95"/>
  <c i="3" r="J30"/>
  <c i="1" r="AG96"/>
  <c r="AV94"/>
  <c r="AK29"/>
  <c i="3" l="1" r="J39"/>
  <c i="1" r="AN96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<sst xmlns="http://schemas.openxmlformats.org/spreadsheetml/2006/main">
  <si>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</si>
  <si>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</si>
  <si>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</si>
  <si>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</si>
  <si>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{71259974-55bb-459a-ac40-5d5d8efbc989}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</si>
  <si>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</si>
  <si>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</si>
  <si>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</si>
  <si>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</si>
  <si>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</si>
  <si>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</si>
  <si>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</si>
  <si>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</si>
  <si>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</si>
  <si>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PolniMSA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</si>
  <si>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</si>
  <si>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</si>
  <si>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chodníku a přijezdové komunikace MŠ a ZŠ Svibice</t>
  </si>
  <si>
    <t>KSO:</t>
  </si>
  <si>
    <t>CC-CZ:</t>
  </si>
  <si>
    <t>Místo:</t>
  </si>
  <si>
    <t>Český Těšín</t>
  </si>
  <si>
    <t>Datum:</t>
  </si>
  <si>
    <t>23. 9. 2024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</si>
  <si>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</si>
  <si>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</si>
  <si>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</si>
  <si>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</si>
  <si>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</si>
  <si>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</si>
  <si>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</si>
  <si>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</si>
  <si>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</si>
  <si>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</si>
  <si>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Martin Pniok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</si>
  <si>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</si>
  <si>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</si>
  <si>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</si>
  <si>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</si>
  <si>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</si>
  <si>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</si>
  <si>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</si>
  <si>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</si>
  <si>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</si>
  <si>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</si>
  <si>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</si>
  <si>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</si>
  <si>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</si>
  <si>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</si>
  <si>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</si>
  <si>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</si>
  <si>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</si>
  <si>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</si>
  <si>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</si>
  <si>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</si>
  <si>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</si>
  <si>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</si>
  <si>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</si>
  <si>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</si>
  <si>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</si>
  <si>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</si>
  <si>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</si>
  <si>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</si>
  <si>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</si>
  <si>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</si>
  <si>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</si>
  <si>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</si>
  <si>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</si>
  <si>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</si>
  <si>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</si>
  <si>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</si>
  <si>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</si>
  <si>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</si>
  <si>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</si>
  <si>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</si>
  <si>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</si>
  <si>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</si>
  <si>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</si>
  <si>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</si>
  <si>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</si>
  <si>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</si>
  <si>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</si>
  <si>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Chodník</t>
  </si>
  <si>
    <t>STA</t>
  </si>
  <si>
    <t>1</t>
  </si>
  <si>
    <t>{6b518428-79a0-40e1-b42c-c1ae8e07ff31}</t>
  </si>
  <si>
    <t>2</t>
  </si>
  <si>
    <t>SO 04</t>
  </si>
  <si>
    <t>Příjezdová cesta</t>
  </si>
  <si>
    <t>{e3267045-783a-495a-9cdb-e04f938585f4}</t>
  </si>
  <si>
    <t>KRYCÍ LIST SOUPISU PRACÍ</t>
  </si>
  <si>
    <t>Objekt:</t>
  </si>
  <si>
    <t>SO 01 -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</si>
  <si>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</si>
  <si>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</si>
  <si>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</si>
  <si>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</si>
  <si>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</si>
  <si>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</si>
  <si>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</si>
  <si>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</si>
  <si>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</si>
  <si>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</si>
  <si>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</si>
  <si>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</si>
  <si>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</si>
  <si>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</si>
  <si>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</si>
  <si>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</si>
  <si>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</si>
  <si>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</si>
  <si>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</si>
  <si>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</si>
  <si>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</si>
  <si>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</si>
  <si>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</si>
  <si>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</si>
  <si>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</si>
  <si>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</si>
  <si>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</si>
  <si>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</si>
  <si>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</si>
  <si>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</si>
  <si>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</si>
  <si>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</si>
  <si>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</si>
  <si>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</si>
  <si>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</si>
  <si>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</si>
  <si>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2024 02</t>
  </si>
  <si>
    <t>4</t>
  </si>
  <si>
    <t>228305233</t>
  </si>
  <si>
    <t>113107131</t>
  </si>
  <si>
    <t>Odstranění podkladu z betonu prostého tl přes 100 do 150 mm ručně</t>
  </si>
  <si>
    <t>-498531176</t>
  </si>
  <si>
    <t>VV</t>
  </si>
  <si>
    <t xml:space="preserve">"samostatná plocha "  4*1,5</t>
  </si>
  <si>
    <t xml:space="preserve">" napojení  na ostatní plochy"  1,5*1+2*1+1,5*1+1,5*1</t>
  </si>
  <si>
    <t>Mezisoučet</t>
  </si>
  <si>
    <t>3</t>
  </si>
  <si>
    <t xml:space="preserve">"ostatní části"   (192,05-12,5)*0,1</t>
  </si>
  <si>
    <t>Součet</t>
  </si>
  <si>
    <t>113107141</t>
  </si>
  <si>
    <t>Odstranění podkladu živičného tl 50 mm ručně</t>
  </si>
  <si>
    <t>(7,3+17+14,8+47+10)*1,5</t>
  </si>
  <si>
    <t>7*2,1+13,6*2</t>
  </si>
  <si>
    <t>4*1,5</t>
  </si>
  <si>
    <t>113202111</t>
  </si>
  <si>
    <t>Vytrhání obrub krajníků obrubníků stojatých</t>
  </si>
  <si>
    <t>m</t>
  </si>
  <si>
    <t>6</t>
  </si>
  <si>
    <t xml:space="preserve">"samostatná plocha "  4</t>
  </si>
  <si>
    <t xml:space="preserve">"ostatní části"   30</t>
  </si>
  <si>
    <t>5</t>
  </si>
  <si>
    <t>181311103</t>
  </si>
  <si>
    <t>Rozprostření ornice tl vrstvy do 200 mm v rovině nebo ve svahu do 1:5 ručně</t>
  </si>
  <si>
    <t>68490584</t>
  </si>
  <si>
    <t>3,5*1,5</t>
  </si>
  <si>
    <t>M</t>
  </si>
  <si>
    <t>10364101</t>
  </si>
  <si>
    <t>zemina pro terénní úpravy - ornice</t>
  </si>
  <si>
    <t>t</t>
  </si>
  <si>
    <t>8</t>
  </si>
  <si>
    <t>-1867245362</t>
  </si>
  <si>
    <t>3,5*1,5*0,2*1,6</t>
  </si>
  <si>
    <t>7</t>
  </si>
  <si>
    <t>181411131</t>
  </si>
  <si>
    <t>Založení parkového trávníku výsevem pl do 1000 m2 v rovině a ve svahu do 1:5</t>
  </si>
  <si>
    <t>-400719728</t>
  </si>
  <si>
    <t>00572420</t>
  </si>
  <si>
    <t>osivo směs travní parková okrasná</t>
  </si>
  <si>
    <t>kg</t>
  </si>
  <si>
    <t>99227471</t>
  </si>
  <si>
    <t>5,25*0,02 'Přepočtené koeficientem množství</t>
  </si>
  <si>
    <t>Komunikace pozemní</t>
  </si>
  <si>
    <t>9</t>
  </si>
  <si>
    <t>566901172</t>
  </si>
  <si>
    <t>Vyspravení podkladu po překopech inženýrských sítí plochy do 15 m2 směsí stmelenou cementem SC 20/25 tl 150 mm</t>
  </si>
  <si>
    <t>-1815421989</t>
  </si>
  <si>
    <t>10</t>
  </si>
  <si>
    <t>573111115</t>
  </si>
  <si>
    <t>Postřik živičný infiltrační s posypem z asfaltu množství 2,5 kg/m2</t>
  </si>
  <si>
    <t>-1748082628</t>
  </si>
  <si>
    <t>11</t>
  </si>
  <si>
    <t>577135032</t>
  </si>
  <si>
    <t xml:space="preserve">Asfaltový beton vrstva  tl 40 mm š do 1,5 m z modifikovaného asfaltu</t>
  </si>
  <si>
    <t>-586724474</t>
  </si>
  <si>
    <t>596211110</t>
  </si>
  <si>
    <t>Kladení zámkové dlažby komunikací pro pěší ručně tl 60 mm skupiny A pl do 50 m2</t>
  </si>
  <si>
    <t>1114362737</t>
  </si>
  <si>
    <t>Úpravy povrchů, podlahy a osazování výplní</t>
  </si>
  <si>
    <t>13</t>
  </si>
  <si>
    <t>637211124</t>
  </si>
  <si>
    <t>Okapový chodník z betonových dlaždic tl 50 mm kladených do písku se zalitím spár MC</t>
  </si>
  <si>
    <t>-895484737</t>
  </si>
  <si>
    <t>2*0,5</t>
  </si>
  <si>
    <t>Vedení trubní dálková a přípojná</t>
  </si>
  <si>
    <t>14</t>
  </si>
  <si>
    <t>899132121</t>
  </si>
  <si>
    <t>Výměna (výšková úprava) poklopu kanalizačního pevného s ošetřením podkladu hloubky do 25 cm</t>
  </si>
  <si>
    <t>kus</t>
  </si>
  <si>
    <t>-220092343</t>
  </si>
  <si>
    <t>15</t>
  </si>
  <si>
    <t>899133211</t>
  </si>
  <si>
    <t>Výměna (výšková úprava) vtokové mříže uliční vpusti s použitím betonových vyrovnávacích prvků</t>
  </si>
  <si>
    <t>1950799199</t>
  </si>
  <si>
    <t>Ostatní konstrukce a práce, bourání</t>
  </si>
  <si>
    <t>16</t>
  </si>
  <si>
    <t>916231213</t>
  </si>
  <si>
    <t>Osazení chodníkového obrubníku betonového stojatého s boční opěrou do lože z betonu prostého - oprava</t>
  </si>
  <si>
    <t>30</t>
  </si>
  <si>
    <t xml:space="preserve">"samostatná plocha "  2</t>
  </si>
  <si>
    <t xml:space="preserve">" napojení  na ostatní plochy"  6</t>
  </si>
  <si>
    <t>17</t>
  </si>
  <si>
    <t>59217019</t>
  </si>
  <si>
    <t>obrubník betonový chodníkový 1000x100x200mm</t>
  </si>
  <si>
    <t>-1894547464</t>
  </si>
  <si>
    <t>18</t>
  </si>
  <si>
    <t>916991121</t>
  </si>
  <si>
    <t>Lože pod obrubníky, krajníky nebo obruby z dlažebních kostek z betonu prostého</t>
  </si>
  <si>
    <t>m3</t>
  </si>
  <si>
    <t>34</t>
  </si>
  <si>
    <t>38*0,25*0,2</t>
  </si>
  <si>
    <t>19</t>
  </si>
  <si>
    <t>979054451</t>
  </si>
  <si>
    <t>Očištění vybouraných zámkových dlaždic s původním spárováním z kameniva těženého</t>
  </si>
  <si>
    <t>1692998784</t>
  </si>
  <si>
    <t>2*0,5+1,5*0,5+1,5*0,5+1,5*0,5</t>
  </si>
  <si>
    <t>997</t>
  </si>
  <si>
    <t>Přesun sutě</t>
  </si>
  <si>
    <t>20</t>
  </si>
  <si>
    <t>997221151</t>
  </si>
  <si>
    <t>Vodorovná doprava suti z kusových materiálů stavebním kolečkem do 50 m</t>
  </si>
  <si>
    <t>36</t>
  </si>
  <si>
    <t>997221561</t>
  </si>
  <si>
    <t>Vodorovná doprava suti z kusových materiálů do 1 km</t>
  </si>
  <si>
    <t>38</t>
  </si>
  <si>
    <t>22</t>
  </si>
  <si>
    <t>997221569</t>
  </si>
  <si>
    <t>Příplatek ZKD 1 km u vodorovné dopravy suti z kusových materiálů</t>
  </si>
  <si>
    <t>40</t>
  </si>
  <si>
    <t>36,534*6</t>
  </si>
  <si>
    <t>23</t>
  </si>
  <si>
    <t>997221611</t>
  </si>
  <si>
    <t>Nakládání suti na dopravní prostředky pro vodorovnou dopravu</t>
  </si>
  <si>
    <t>42</t>
  </si>
  <si>
    <t>24</t>
  </si>
  <si>
    <t>997221873</t>
  </si>
  <si>
    <t>Poplatek za uložení stavebního odpadu na recyklační skládce (skládkovné) zeminy a kamení zatříděného do Katalogu odpadů pod kódem 17 05 04</t>
  </si>
  <si>
    <t>44</t>
  </si>
  <si>
    <t>36,534-19,921</t>
  </si>
  <si>
    <t>25</t>
  </si>
  <si>
    <t>997221875</t>
  </si>
  <si>
    <t>Poplatek za uložení stavebního odpadu na recyklační skládce (skládkovné) asfaltového bez obsahu dehtu zatříděného do Katalogu odpadů pod kódem 17 03 02</t>
  </si>
  <si>
    <t>46</t>
  </si>
  <si>
    <t>998</t>
  </si>
  <si>
    <t>Přesun hmot</t>
  </si>
  <si>
    <t>26</t>
  </si>
  <si>
    <t>998229111</t>
  </si>
  <si>
    <t>Přesun hmot ruční pro pozemní komunikace s krytem z kameniva, betonu,živice na vzdálenost do 50 m</t>
  </si>
  <si>
    <t>-850348217</t>
  </si>
  <si>
    <t>VRN</t>
  </si>
  <si>
    <t>Vedlejší rozpočtové náklady</t>
  </si>
  <si>
    <t>VRN3</t>
  </si>
  <si>
    <t>Zařízení staveniště</t>
  </si>
  <si>
    <t>27</t>
  </si>
  <si>
    <t>034303000</t>
  </si>
  <si>
    <t>Dopravní značení na staveništi včetně návrhu a projednání</t>
  </si>
  <si>
    <t>kpl</t>
  </si>
  <si>
    <t>50</t>
  </si>
  <si>
    <t>SO 04 - Příjezdová cesta</t>
  </si>
  <si>
    <t>-1763942863</t>
  </si>
  <si>
    <t>113107181</t>
  </si>
  <si>
    <t>Odstranění podkladu živičného tl do 50 mm strojně pl přes 50 do 200 m2</t>
  </si>
  <si>
    <t>-436964783</t>
  </si>
  <si>
    <t>11,9*4,25</t>
  </si>
  <si>
    <t>23*(3,6+4,25)*0,5</t>
  </si>
  <si>
    <t>-30</t>
  </si>
  <si>
    <t>Vytrhání obrub krajníků obrubníků stojatých - oprava přídlažby</t>
  </si>
  <si>
    <t>1645438945</t>
  </si>
  <si>
    <t>577144211</t>
  </si>
  <si>
    <t>Asfaltový beton vrstva obrusná ACO 11 (ABS) tř. II tl 50 mm š do 3 m z nemodifikovaného asfaltu</t>
  </si>
  <si>
    <t>-2147419698</t>
  </si>
  <si>
    <t>-977149780</t>
  </si>
  <si>
    <t>916131213</t>
  </si>
  <si>
    <t>Osazení silničního obrubníku betonového stojatého s boční opěrou do lože z betonu prostého</t>
  </si>
  <si>
    <t>32</t>
  </si>
  <si>
    <t>59217072</t>
  </si>
  <si>
    <t>obrubník silniční betonový 1000x100x250mm</t>
  </si>
  <si>
    <t>-1070449286</t>
  </si>
  <si>
    <t>10*0,3*0,2</t>
  </si>
  <si>
    <t>919732211</t>
  </si>
  <si>
    <t>Styčná spára napojení nového živičného povrchu na stávající za tepla š 15 mm hl 25 mm s prořezáním</t>
  </si>
  <si>
    <t>1454596147</t>
  </si>
  <si>
    <t>919735111</t>
  </si>
  <si>
    <t>Řezání stávajícího živičného krytu hl do 50 mm</t>
  </si>
  <si>
    <t>10797120</t>
  </si>
  <si>
    <t>16,453*6</t>
  </si>
  <si>
    <t>48</t>
  </si>
  <si>
    <t>16,453-2,05</t>
  </si>
  <si>
    <t>1695903919</t>
  </si>
  <si>
    <t>1590736114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</si>
</sst>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PolniMSA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Oprava chodníku a přijezdové komunikace MŠ a ZŠ Svibice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Český Těšín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23. 9. 2024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Český Těšín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Martin Pniok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 01 - Chodník'!J30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'SO 01 - Chodník'!P126</f>
        <v>0</v>
      </c>
      <c r="AV95" s="111">
        <f>'SO 01 - Chodník'!J33</f>
        <v>0</v>
      </c>
      <c r="AW95" s="111">
        <f>'SO 01 - Chodník'!J34</f>
        <v>0</v>
      </c>
      <c r="AX95" s="111">
        <f>'SO 01 - Chodník'!J35</f>
        <v>0</v>
      </c>
      <c r="AY95" s="111">
        <f>'SO 01 - Chodník'!J36</f>
        <v>0</v>
      </c>
      <c r="AZ95" s="111">
        <f>'SO 01 - Chodník'!F33</f>
        <v>0</v>
      </c>
      <c r="BA95" s="111">
        <f>'SO 01 - Chodník'!F34</f>
        <v>0</v>
      </c>
      <c r="BB95" s="111">
        <f>'SO 01 - Chodník'!F35</f>
        <v>0</v>
      </c>
      <c r="BC95" s="111">
        <f>'SO 01 - Chodník'!F36</f>
        <v>0</v>
      </c>
      <c r="BD95" s="113">
        <f>'SO 01 - Chodník'!F37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7" customFormat="1" ht="16.5" customHeight="1">
      <c r="A96" s="103" t="s">
        <v>80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'SO 04 - Příjezdová cesta'!J30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5">
        <v>0</v>
      </c>
      <c r="AT96" s="116">
        <f>ROUND(SUM(AV96:AW96),2)</f>
        <v>0</v>
      </c>
      <c r="AU96" s="117">
        <f>'SO 04 - Příjezdová cesta'!P125</f>
        <v>0</v>
      </c>
      <c r="AV96" s="116">
        <f>'SO 04 - Příjezdová cesta'!J33</f>
        <v>0</v>
      </c>
      <c r="AW96" s="116">
        <f>'SO 04 - Příjezdová cesta'!J34</f>
        <v>0</v>
      </c>
      <c r="AX96" s="116">
        <f>'SO 04 - Příjezdová cesta'!J35</f>
        <v>0</v>
      </c>
      <c r="AY96" s="116">
        <f>'SO 04 - Příjezdová cesta'!J36</f>
        <v>0</v>
      </c>
      <c r="AZ96" s="116">
        <f>'SO 04 - Příjezdová cesta'!F33</f>
        <v>0</v>
      </c>
      <c r="BA96" s="116">
        <f>'SO 04 - Příjezdová cesta'!F34</f>
        <v>0</v>
      </c>
      <c r="BB96" s="116">
        <f>'SO 04 - Příjezdová cesta'!F35</f>
        <v>0</v>
      </c>
      <c r="BC96" s="116">
        <f>'SO 04 - Příjezdová cesta'!F36</f>
        <v>0</v>
      </c>
      <c r="BD96" s="118">
        <f>'SO 04 - Příjezdová cesta'!F37</f>
        <v>0</v>
      </c>
      <c r="BE96" s="7"/>
      <c r="BT96" s="114" t="s">
        <v>84</v>
      </c>
      <c r="BV96" s="114" t="s">
        <v>78</v>
      </c>
      <c r="BW96" s="114" t="s">
        <v>89</v>
      </c>
      <c r="BX96" s="114" t="s">
        <v>4</v>
      </c>
      <c r="CL96" s="114" t="s">
        <v>1</v>
      </c>
      <c r="CM96" s="114" t="s">
        <v>86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Chodník'!C2" display="/"/>
    <hyperlink ref="A96" location="'SO 04 - Příjezdová cest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90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Oprava chodníku a přijezdové komunikace MŠ a ZŠ Svibice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31</v>
      </c>
      <c r="G12" s="37"/>
      <c r="H12" s="37"/>
      <c r="I12" s="31" t="s">
        <v>22</v>
      </c>
      <c r="J12" s="68" t="str">
        <f>'Rekapitulace stavby'!AN8</f>
        <v>23. 9. 2024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Město Český Těšín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Martin Pniok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ROUND(J126,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ROUND((SUM(BE126:BE198)),  2)</f>
        <v>0</v>
      </c>
      <c r="G33" s="37"/>
      <c r="H33" s="37"/>
      <c r="I33" s="127">
        <v>0.20999999999999999</v>
      </c>
      <c r="J33" s="126">
        <f>ROUND(((SUM(BE126:BE198))*I33),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ROUND((SUM(BF126:BF198)),  2)</f>
        <v>0</v>
      </c>
      <c r="G34" s="37"/>
      <c r="H34" s="37"/>
      <c r="I34" s="127">
        <v>0.12</v>
      </c>
      <c r="J34" s="126">
        <f>ROUND(((SUM(BF126:BF198))*I34),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ROUND((SUM(BG126:BG198)),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ROUND((SUM(BH126:BH198)),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ROUND((SUM(BI126:BI198)),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Oprava chodníku a přijezdové komunikace MŠ a ZŠ Svibice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01 - Chodník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23. 9. 2024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Český Těšín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Martin Pniok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94</v>
      </c>
      <c r="D94" s="128"/>
      <c r="E94" s="128"/>
      <c r="F94" s="128"/>
      <c r="G94" s="128"/>
      <c r="H94" s="128"/>
      <c r="I94" s="128"/>
      <c r="J94" s="137" t="s">
        <v>95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96</v>
      </c>
      <c r="D96" s="37"/>
      <c r="E96" s="37"/>
      <c r="F96" s="37"/>
      <c r="G96" s="37"/>
      <c r="H96" s="37"/>
      <c r="I96" s="37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97</v>
      </c>
    </row>
    <row r="97" s="9" customFormat="1" ht="24.96" customHeight="1">
      <c r="A97" s="9"/>
      <c r="B97" s="139"/>
      <c r="C97" s="9"/>
      <c r="D97" s="140" t="s">
        <v>98</v>
      </c>
      <c r="E97" s="141"/>
      <c r="F97" s="141"/>
      <c r="G97" s="141"/>
      <c r="H97" s="141"/>
      <c r="I97" s="141"/>
      <c r="J97" s="142">
        <f>J127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99</v>
      </c>
      <c r="E98" s="145"/>
      <c r="F98" s="145"/>
      <c r="G98" s="145"/>
      <c r="H98" s="145"/>
      <c r="I98" s="145"/>
      <c r="J98" s="146">
        <f>J128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100</v>
      </c>
      <c r="E99" s="145"/>
      <c r="F99" s="145"/>
      <c r="G99" s="145"/>
      <c r="H99" s="145"/>
      <c r="I99" s="145"/>
      <c r="J99" s="146">
        <f>J156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101</v>
      </c>
      <c r="E100" s="145"/>
      <c r="F100" s="145"/>
      <c r="G100" s="145"/>
      <c r="H100" s="145"/>
      <c r="I100" s="145"/>
      <c r="J100" s="146">
        <f>J166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102</v>
      </c>
      <c r="E101" s="145"/>
      <c r="F101" s="145"/>
      <c r="G101" s="145"/>
      <c r="H101" s="145"/>
      <c r="I101" s="145"/>
      <c r="J101" s="146">
        <f>J169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103</v>
      </c>
      <c r="E102" s="145"/>
      <c r="F102" s="145"/>
      <c r="G102" s="145"/>
      <c r="H102" s="145"/>
      <c r="I102" s="145"/>
      <c r="J102" s="146">
        <f>J172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104</v>
      </c>
      <c r="E103" s="145"/>
      <c r="F103" s="145"/>
      <c r="G103" s="145"/>
      <c r="H103" s="145"/>
      <c r="I103" s="145"/>
      <c r="J103" s="146">
        <f>J185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105</v>
      </c>
      <c r="E104" s="145"/>
      <c r="F104" s="145"/>
      <c r="G104" s="145"/>
      <c r="H104" s="145"/>
      <c r="I104" s="145"/>
      <c r="J104" s="146">
        <f>J194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9"/>
      <c r="C105" s="9"/>
      <c r="D105" s="140" t="s">
        <v>106</v>
      </c>
      <c r="E105" s="141"/>
      <c r="F105" s="141"/>
      <c r="G105" s="141"/>
      <c r="H105" s="141"/>
      <c r="I105" s="141"/>
      <c r="J105" s="142">
        <f>J196</f>
        <v>0</v>
      </c>
      <c r="K105" s="9"/>
      <c r="L105" s="13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3"/>
      <c r="C106" s="10"/>
      <c r="D106" s="144" t="s">
        <v>107</v>
      </c>
      <c r="E106" s="145"/>
      <c r="F106" s="145"/>
      <c r="G106" s="145"/>
      <c r="H106" s="145"/>
      <c r="I106" s="145"/>
      <c r="J106" s="146">
        <f>J197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108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0" t="str">
        <f>E7</f>
        <v>Oprava chodníku a přijezdové komunikace MŠ a ZŠ Svibice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91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SO 01 - Chodník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7"/>
      <c r="E120" s="37"/>
      <c r="F120" s="26" t="str">
        <f>F12</f>
        <v xml:space="preserve"> </v>
      </c>
      <c r="G120" s="37"/>
      <c r="H120" s="37"/>
      <c r="I120" s="31" t="s">
        <v>22</v>
      </c>
      <c r="J120" s="68" t="str">
        <f>IF(J12="","",J12)</f>
        <v>23. 9. 2024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7"/>
      <c r="E122" s="37"/>
      <c r="F122" s="26" t="str">
        <f>E15</f>
        <v>Město Český Těšín</v>
      </c>
      <c r="G122" s="37"/>
      <c r="H122" s="37"/>
      <c r="I122" s="31" t="s">
        <v>30</v>
      </c>
      <c r="J122" s="35" t="str">
        <f>E21</f>
        <v xml:space="preserve">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7"/>
      <c r="E123" s="37"/>
      <c r="F123" s="26" t="str">
        <f>IF(E18="","",E18)</f>
        <v>Vyplň údaj</v>
      </c>
      <c r="G123" s="37"/>
      <c r="H123" s="37"/>
      <c r="I123" s="31" t="s">
        <v>33</v>
      </c>
      <c r="J123" s="35" t="str">
        <f>E24</f>
        <v>Martin Pniok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47"/>
      <c r="B125" s="148"/>
      <c r="C125" s="149" t="s">
        <v>109</v>
      </c>
      <c r="D125" s="150" t="s">
        <v>61</v>
      </c>
      <c r="E125" s="150" t="s">
        <v>57</v>
      </c>
      <c r="F125" s="150" t="s">
        <v>58</v>
      </c>
      <c r="G125" s="150" t="s">
        <v>110</v>
      </c>
      <c r="H125" s="150" t="s">
        <v>111</v>
      </c>
      <c r="I125" s="150" t="s">
        <v>112</v>
      </c>
      <c r="J125" s="150" t="s">
        <v>95</v>
      </c>
      <c r="K125" s="151" t="s">
        <v>113</v>
      </c>
      <c r="L125" s="152"/>
      <c r="M125" s="85" t="s">
        <v>1</v>
      </c>
      <c r="N125" s="86" t="s">
        <v>40</v>
      </c>
      <c r="O125" s="86" t="s">
        <v>114</v>
      </c>
      <c r="P125" s="86" t="s">
        <v>115</v>
      </c>
      <c r="Q125" s="86" t="s">
        <v>116</v>
      </c>
      <c r="R125" s="86" t="s">
        <v>117</v>
      </c>
      <c r="S125" s="86" t="s">
        <v>118</v>
      </c>
      <c r="T125" s="87" t="s">
        <v>119</v>
      </c>
      <c r="U125" s="147"/>
      <c r="V125" s="147"/>
      <c r="W125" s="147"/>
      <c r="X125" s="147"/>
      <c r="Y125" s="147"/>
      <c r="Z125" s="147"/>
      <c r="AA125" s="147"/>
      <c r="AB125" s="147"/>
      <c r="AC125" s="147"/>
      <c r="AD125" s="147"/>
      <c r="AE125" s="147"/>
    </row>
    <row r="126" s="2" customFormat="1" ht="22.8" customHeight="1">
      <c r="A126" s="37"/>
      <c r="B126" s="38"/>
      <c r="C126" s="92" t="s">
        <v>120</v>
      </c>
      <c r="D126" s="37"/>
      <c r="E126" s="37"/>
      <c r="F126" s="37"/>
      <c r="G126" s="37"/>
      <c r="H126" s="37"/>
      <c r="I126" s="37"/>
      <c r="J126" s="153">
        <f>BK126</f>
        <v>0</v>
      </c>
      <c r="K126" s="37"/>
      <c r="L126" s="38"/>
      <c r="M126" s="88"/>
      <c r="N126" s="72"/>
      <c r="O126" s="89"/>
      <c r="P126" s="154">
        <f>P127+P196</f>
        <v>0</v>
      </c>
      <c r="Q126" s="89"/>
      <c r="R126" s="154">
        <f>R127+R196</f>
        <v>45.579947800000006</v>
      </c>
      <c r="S126" s="89"/>
      <c r="T126" s="155">
        <f>T127+T196</f>
        <v>38.153774999999996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75</v>
      </c>
      <c r="AU126" s="18" t="s">
        <v>97</v>
      </c>
      <c r="BK126" s="156">
        <f>BK127+BK196</f>
        <v>0</v>
      </c>
    </row>
    <row r="127" s="12" customFormat="1" ht="25.92" customHeight="1">
      <c r="A127" s="12"/>
      <c r="B127" s="157"/>
      <c r="C127" s="12"/>
      <c r="D127" s="158" t="s">
        <v>75</v>
      </c>
      <c r="E127" s="159" t="s">
        <v>121</v>
      </c>
      <c r="F127" s="159" t="s">
        <v>122</v>
      </c>
      <c r="G127" s="12"/>
      <c r="H127" s="12"/>
      <c r="I127" s="160"/>
      <c r="J127" s="161">
        <f>BK127</f>
        <v>0</v>
      </c>
      <c r="K127" s="12"/>
      <c r="L127" s="157"/>
      <c r="M127" s="162"/>
      <c r="N127" s="163"/>
      <c r="O127" s="163"/>
      <c r="P127" s="164">
        <f>P128+P156+P166+P169+P172+P185+P194</f>
        <v>0</v>
      </c>
      <c r="Q127" s="163"/>
      <c r="R127" s="164">
        <f>R128+R156+R166+R169+R172+R185+R194</f>
        <v>45.579947800000006</v>
      </c>
      <c r="S127" s="163"/>
      <c r="T127" s="165">
        <f>T128+T156+T166+T169+T172+T185+T194</f>
        <v>38.153774999999996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84</v>
      </c>
      <c r="AT127" s="166" t="s">
        <v>75</v>
      </c>
      <c r="AU127" s="166" t="s">
        <v>76</v>
      </c>
      <c r="AY127" s="158" t="s">
        <v>123</v>
      </c>
      <c r="BK127" s="167">
        <f>BK128+BK156+BK166+BK169+BK172+BK185+BK194</f>
        <v>0</v>
      </c>
    </row>
    <row r="128" s="12" customFormat="1" ht="22.8" customHeight="1">
      <c r="A128" s="12"/>
      <c r="B128" s="157"/>
      <c r="C128" s="12"/>
      <c r="D128" s="158" t="s">
        <v>75</v>
      </c>
      <c r="E128" s="168" t="s">
        <v>84</v>
      </c>
      <c r="F128" s="168" t="s">
        <v>124</v>
      </c>
      <c r="G128" s="12"/>
      <c r="H128" s="12"/>
      <c r="I128" s="160"/>
      <c r="J128" s="169">
        <f>BK128</f>
        <v>0</v>
      </c>
      <c r="K128" s="12"/>
      <c r="L128" s="157"/>
      <c r="M128" s="162"/>
      <c r="N128" s="163"/>
      <c r="O128" s="163"/>
      <c r="P128" s="164">
        <f>SUM(P129:P155)</f>
        <v>0</v>
      </c>
      <c r="Q128" s="163"/>
      <c r="R128" s="164">
        <f>SUM(R129:R155)</f>
        <v>1.680105</v>
      </c>
      <c r="S128" s="163"/>
      <c r="T128" s="165">
        <f>SUM(T129:T155)</f>
        <v>36.533774999999999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8" t="s">
        <v>84</v>
      </c>
      <c r="AT128" s="166" t="s">
        <v>75</v>
      </c>
      <c r="AU128" s="166" t="s">
        <v>84</v>
      </c>
      <c r="AY128" s="158" t="s">
        <v>123</v>
      </c>
      <c r="BK128" s="167">
        <f>SUM(BK129:BK155)</f>
        <v>0</v>
      </c>
    </row>
    <row r="129" s="2" customFormat="1" ht="24.15" customHeight="1">
      <c r="A129" s="37"/>
      <c r="B129" s="170"/>
      <c r="C129" s="171" t="s">
        <v>84</v>
      </c>
      <c r="D129" s="171" t="s">
        <v>125</v>
      </c>
      <c r="E129" s="172" t="s">
        <v>126</v>
      </c>
      <c r="F129" s="173" t="s">
        <v>127</v>
      </c>
      <c r="G129" s="174" t="s">
        <v>128</v>
      </c>
      <c r="H129" s="175">
        <v>3.25</v>
      </c>
      <c r="I129" s="176"/>
      <c r="J129" s="177">
        <f>ROUND(I129*H129,2)</f>
        <v>0</v>
      </c>
      <c r="K129" s="173" t="s">
        <v>129</v>
      </c>
      <c r="L129" s="38"/>
      <c r="M129" s="178" t="s">
        <v>1</v>
      </c>
      <c r="N129" s="179" t="s">
        <v>41</v>
      </c>
      <c r="O129" s="76"/>
      <c r="P129" s="180">
        <f>O129*H129</f>
        <v>0</v>
      </c>
      <c r="Q129" s="180">
        <v>0</v>
      </c>
      <c r="R129" s="180">
        <f>Q129*H129</f>
        <v>0</v>
      </c>
      <c r="S129" s="180">
        <v>0.26000000000000001</v>
      </c>
      <c r="T129" s="181">
        <f>S129*H129</f>
        <v>0.84499999999999997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130</v>
      </c>
      <c r="AT129" s="182" t="s">
        <v>125</v>
      </c>
      <c r="AU129" s="182" t="s">
        <v>86</v>
      </c>
      <c r="AY129" s="18" t="s">
        <v>123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84</v>
      </c>
      <c r="BK129" s="183">
        <f>ROUND(I129*H129,2)</f>
        <v>0</v>
      </c>
      <c r="BL129" s="18" t="s">
        <v>130</v>
      </c>
      <c r="BM129" s="182" t="s">
        <v>131</v>
      </c>
    </row>
    <row r="130" s="2" customFormat="1" ht="24.15" customHeight="1">
      <c r="A130" s="37"/>
      <c r="B130" s="170"/>
      <c r="C130" s="171" t="s">
        <v>86</v>
      </c>
      <c r="D130" s="171" t="s">
        <v>125</v>
      </c>
      <c r="E130" s="172" t="s">
        <v>132</v>
      </c>
      <c r="F130" s="173" t="s">
        <v>133</v>
      </c>
      <c r="G130" s="174" t="s">
        <v>128</v>
      </c>
      <c r="H130" s="175">
        <v>30.454999999999998</v>
      </c>
      <c r="I130" s="176"/>
      <c r="J130" s="177">
        <f>ROUND(I130*H130,2)</f>
        <v>0</v>
      </c>
      <c r="K130" s="173" t="s">
        <v>129</v>
      </c>
      <c r="L130" s="38"/>
      <c r="M130" s="178" t="s">
        <v>1</v>
      </c>
      <c r="N130" s="179" t="s">
        <v>41</v>
      </c>
      <c r="O130" s="76"/>
      <c r="P130" s="180">
        <f>O130*H130</f>
        <v>0</v>
      </c>
      <c r="Q130" s="180">
        <v>0</v>
      </c>
      <c r="R130" s="180">
        <f>Q130*H130</f>
        <v>0</v>
      </c>
      <c r="S130" s="180">
        <v>0.32500000000000001</v>
      </c>
      <c r="T130" s="181">
        <f>S130*H130</f>
        <v>9.8978749999999991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2" t="s">
        <v>130</v>
      </c>
      <c r="AT130" s="182" t="s">
        <v>125</v>
      </c>
      <c r="AU130" s="182" t="s">
        <v>86</v>
      </c>
      <c r="AY130" s="18" t="s">
        <v>123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84</v>
      </c>
      <c r="BK130" s="183">
        <f>ROUND(I130*H130,2)</f>
        <v>0</v>
      </c>
      <c r="BL130" s="18" t="s">
        <v>130</v>
      </c>
      <c r="BM130" s="182" t="s">
        <v>134</v>
      </c>
    </row>
    <row r="131" s="13" customFormat="1">
      <c r="A131" s="13"/>
      <c r="B131" s="184"/>
      <c r="C131" s="13"/>
      <c r="D131" s="185" t="s">
        <v>135</v>
      </c>
      <c r="E131" s="186" t="s">
        <v>1</v>
      </c>
      <c r="F131" s="187" t="s">
        <v>136</v>
      </c>
      <c r="G131" s="13"/>
      <c r="H131" s="188">
        <v>6</v>
      </c>
      <c r="I131" s="189"/>
      <c r="J131" s="13"/>
      <c r="K131" s="13"/>
      <c r="L131" s="184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135</v>
      </c>
      <c r="AU131" s="186" t="s">
        <v>86</v>
      </c>
      <c r="AV131" s="13" t="s">
        <v>86</v>
      </c>
      <c r="AW131" s="13" t="s">
        <v>32</v>
      </c>
      <c r="AX131" s="13" t="s">
        <v>76</v>
      </c>
      <c r="AY131" s="186" t="s">
        <v>123</v>
      </c>
    </row>
    <row r="132" s="13" customFormat="1">
      <c r="A132" s="13"/>
      <c r="B132" s="184"/>
      <c r="C132" s="13"/>
      <c r="D132" s="185" t="s">
        <v>135</v>
      </c>
      <c r="E132" s="186" t="s">
        <v>1</v>
      </c>
      <c r="F132" s="187" t="s">
        <v>137</v>
      </c>
      <c r="G132" s="13"/>
      <c r="H132" s="188">
        <v>6.5</v>
      </c>
      <c r="I132" s="189"/>
      <c r="J132" s="13"/>
      <c r="K132" s="13"/>
      <c r="L132" s="184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135</v>
      </c>
      <c r="AU132" s="186" t="s">
        <v>86</v>
      </c>
      <c r="AV132" s="13" t="s">
        <v>86</v>
      </c>
      <c r="AW132" s="13" t="s">
        <v>32</v>
      </c>
      <c r="AX132" s="13" t="s">
        <v>76</v>
      </c>
      <c r="AY132" s="186" t="s">
        <v>123</v>
      </c>
    </row>
    <row r="133" s="14" customFormat="1">
      <c r="A133" s="14"/>
      <c r="B133" s="193"/>
      <c r="C133" s="14"/>
      <c r="D133" s="185" t="s">
        <v>135</v>
      </c>
      <c r="E133" s="194" t="s">
        <v>1</v>
      </c>
      <c r="F133" s="195" t="s">
        <v>138</v>
      </c>
      <c r="G133" s="14"/>
      <c r="H133" s="196">
        <v>12.5</v>
      </c>
      <c r="I133" s="197"/>
      <c r="J133" s="14"/>
      <c r="K133" s="14"/>
      <c r="L133" s="193"/>
      <c r="M133" s="198"/>
      <c r="N133" s="199"/>
      <c r="O133" s="199"/>
      <c r="P133" s="199"/>
      <c r="Q133" s="199"/>
      <c r="R133" s="199"/>
      <c r="S133" s="199"/>
      <c r="T133" s="20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4" t="s">
        <v>135</v>
      </c>
      <c r="AU133" s="194" t="s">
        <v>86</v>
      </c>
      <c r="AV133" s="14" t="s">
        <v>139</v>
      </c>
      <c r="AW133" s="14" t="s">
        <v>32</v>
      </c>
      <c r="AX133" s="14" t="s">
        <v>76</v>
      </c>
      <c r="AY133" s="194" t="s">
        <v>123</v>
      </c>
    </row>
    <row r="134" s="13" customFormat="1">
      <c r="A134" s="13"/>
      <c r="B134" s="184"/>
      <c r="C134" s="13"/>
      <c r="D134" s="185" t="s">
        <v>135</v>
      </c>
      <c r="E134" s="186" t="s">
        <v>1</v>
      </c>
      <c r="F134" s="187" t="s">
        <v>140</v>
      </c>
      <c r="G134" s="13"/>
      <c r="H134" s="188">
        <v>17.954999999999998</v>
      </c>
      <c r="I134" s="189"/>
      <c r="J134" s="13"/>
      <c r="K134" s="13"/>
      <c r="L134" s="184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135</v>
      </c>
      <c r="AU134" s="186" t="s">
        <v>86</v>
      </c>
      <c r="AV134" s="13" t="s">
        <v>86</v>
      </c>
      <c r="AW134" s="13" t="s">
        <v>32</v>
      </c>
      <c r="AX134" s="13" t="s">
        <v>76</v>
      </c>
      <c r="AY134" s="186" t="s">
        <v>123</v>
      </c>
    </row>
    <row r="135" s="14" customFormat="1">
      <c r="A135" s="14"/>
      <c r="B135" s="193"/>
      <c r="C135" s="14"/>
      <c r="D135" s="185" t="s">
        <v>135</v>
      </c>
      <c r="E135" s="194" t="s">
        <v>1</v>
      </c>
      <c r="F135" s="195" t="s">
        <v>138</v>
      </c>
      <c r="G135" s="14"/>
      <c r="H135" s="196">
        <v>17.954999999999998</v>
      </c>
      <c r="I135" s="197"/>
      <c r="J135" s="14"/>
      <c r="K135" s="14"/>
      <c r="L135" s="193"/>
      <c r="M135" s="198"/>
      <c r="N135" s="199"/>
      <c r="O135" s="199"/>
      <c r="P135" s="199"/>
      <c r="Q135" s="199"/>
      <c r="R135" s="199"/>
      <c r="S135" s="199"/>
      <c r="T135" s="20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4" t="s">
        <v>135</v>
      </c>
      <c r="AU135" s="194" t="s">
        <v>86</v>
      </c>
      <c r="AV135" s="14" t="s">
        <v>139</v>
      </c>
      <c r="AW135" s="14" t="s">
        <v>32</v>
      </c>
      <c r="AX135" s="14" t="s">
        <v>76</v>
      </c>
      <c r="AY135" s="194" t="s">
        <v>123</v>
      </c>
    </row>
    <row r="136" s="15" customFormat="1">
      <c r="A136" s="15"/>
      <c r="B136" s="201"/>
      <c r="C136" s="15"/>
      <c r="D136" s="185" t="s">
        <v>135</v>
      </c>
      <c r="E136" s="202" t="s">
        <v>1</v>
      </c>
      <c r="F136" s="203" t="s">
        <v>141</v>
      </c>
      <c r="G136" s="15"/>
      <c r="H136" s="204">
        <v>30.454999999999998</v>
      </c>
      <c r="I136" s="205"/>
      <c r="J136" s="15"/>
      <c r="K136" s="15"/>
      <c r="L136" s="201"/>
      <c r="M136" s="206"/>
      <c r="N136" s="207"/>
      <c r="O136" s="207"/>
      <c r="P136" s="207"/>
      <c r="Q136" s="207"/>
      <c r="R136" s="207"/>
      <c r="S136" s="207"/>
      <c r="T136" s="20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02" t="s">
        <v>135</v>
      </c>
      <c r="AU136" s="202" t="s">
        <v>86</v>
      </c>
      <c r="AV136" s="15" t="s">
        <v>130</v>
      </c>
      <c r="AW136" s="15" t="s">
        <v>32</v>
      </c>
      <c r="AX136" s="15" t="s">
        <v>84</v>
      </c>
      <c r="AY136" s="202" t="s">
        <v>123</v>
      </c>
    </row>
    <row r="137" s="2" customFormat="1" ht="16.5" customHeight="1">
      <c r="A137" s="37"/>
      <c r="B137" s="170"/>
      <c r="C137" s="171" t="s">
        <v>139</v>
      </c>
      <c r="D137" s="171" t="s">
        <v>125</v>
      </c>
      <c r="E137" s="172" t="s">
        <v>142</v>
      </c>
      <c r="F137" s="173" t="s">
        <v>143</v>
      </c>
      <c r="G137" s="174" t="s">
        <v>128</v>
      </c>
      <c r="H137" s="175">
        <v>192.05000000000001</v>
      </c>
      <c r="I137" s="176"/>
      <c r="J137" s="177">
        <f>ROUND(I137*H137,2)</f>
        <v>0</v>
      </c>
      <c r="K137" s="173" t="s">
        <v>129</v>
      </c>
      <c r="L137" s="38"/>
      <c r="M137" s="178" t="s">
        <v>1</v>
      </c>
      <c r="N137" s="179" t="s">
        <v>41</v>
      </c>
      <c r="O137" s="76"/>
      <c r="P137" s="180">
        <f>O137*H137</f>
        <v>0</v>
      </c>
      <c r="Q137" s="180">
        <v>0</v>
      </c>
      <c r="R137" s="180">
        <f>Q137*H137</f>
        <v>0</v>
      </c>
      <c r="S137" s="180">
        <v>0.098000000000000004</v>
      </c>
      <c r="T137" s="181">
        <f>S137*H137</f>
        <v>18.820900000000002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130</v>
      </c>
      <c r="AT137" s="182" t="s">
        <v>125</v>
      </c>
      <c r="AU137" s="182" t="s">
        <v>86</v>
      </c>
      <c r="AY137" s="18" t="s">
        <v>123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84</v>
      </c>
      <c r="BK137" s="183">
        <f>ROUND(I137*H137,2)</f>
        <v>0</v>
      </c>
      <c r="BL137" s="18" t="s">
        <v>130</v>
      </c>
      <c r="BM137" s="182" t="s">
        <v>130</v>
      </c>
    </row>
    <row r="138" s="13" customFormat="1">
      <c r="A138" s="13"/>
      <c r="B138" s="184"/>
      <c r="C138" s="13"/>
      <c r="D138" s="185" t="s">
        <v>135</v>
      </c>
      <c r="E138" s="186" t="s">
        <v>1</v>
      </c>
      <c r="F138" s="187" t="s">
        <v>144</v>
      </c>
      <c r="G138" s="13"/>
      <c r="H138" s="188">
        <v>144.15000000000001</v>
      </c>
      <c r="I138" s="189"/>
      <c r="J138" s="13"/>
      <c r="K138" s="13"/>
      <c r="L138" s="184"/>
      <c r="M138" s="190"/>
      <c r="N138" s="191"/>
      <c r="O138" s="191"/>
      <c r="P138" s="191"/>
      <c r="Q138" s="191"/>
      <c r="R138" s="191"/>
      <c r="S138" s="191"/>
      <c r="T138" s="19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135</v>
      </c>
      <c r="AU138" s="186" t="s">
        <v>86</v>
      </c>
      <c r="AV138" s="13" t="s">
        <v>86</v>
      </c>
      <c r="AW138" s="13" t="s">
        <v>32</v>
      </c>
      <c r="AX138" s="13" t="s">
        <v>76</v>
      </c>
      <c r="AY138" s="186" t="s">
        <v>123</v>
      </c>
    </row>
    <row r="139" s="13" customFormat="1">
      <c r="A139" s="13"/>
      <c r="B139" s="184"/>
      <c r="C139" s="13"/>
      <c r="D139" s="185" t="s">
        <v>135</v>
      </c>
      <c r="E139" s="186" t="s">
        <v>1</v>
      </c>
      <c r="F139" s="187" t="s">
        <v>145</v>
      </c>
      <c r="G139" s="13"/>
      <c r="H139" s="188">
        <v>41.899999999999999</v>
      </c>
      <c r="I139" s="189"/>
      <c r="J139" s="13"/>
      <c r="K139" s="13"/>
      <c r="L139" s="184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135</v>
      </c>
      <c r="AU139" s="186" t="s">
        <v>86</v>
      </c>
      <c r="AV139" s="13" t="s">
        <v>86</v>
      </c>
      <c r="AW139" s="13" t="s">
        <v>32</v>
      </c>
      <c r="AX139" s="13" t="s">
        <v>76</v>
      </c>
      <c r="AY139" s="186" t="s">
        <v>123</v>
      </c>
    </row>
    <row r="140" s="13" customFormat="1">
      <c r="A140" s="13"/>
      <c r="B140" s="184"/>
      <c r="C140" s="13"/>
      <c r="D140" s="185" t="s">
        <v>135</v>
      </c>
      <c r="E140" s="186" t="s">
        <v>1</v>
      </c>
      <c r="F140" s="187" t="s">
        <v>146</v>
      </c>
      <c r="G140" s="13"/>
      <c r="H140" s="188">
        <v>6</v>
      </c>
      <c r="I140" s="189"/>
      <c r="J140" s="13"/>
      <c r="K140" s="13"/>
      <c r="L140" s="184"/>
      <c r="M140" s="190"/>
      <c r="N140" s="191"/>
      <c r="O140" s="191"/>
      <c r="P140" s="191"/>
      <c r="Q140" s="191"/>
      <c r="R140" s="191"/>
      <c r="S140" s="191"/>
      <c r="T140" s="19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135</v>
      </c>
      <c r="AU140" s="186" t="s">
        <v>86</v>
      </c>
      <c r="AV140" s="13" t="s">
        <v>86</v>
      </c>
      <c r="AW140" s="13" t="s">
        <v>32</v>
      </c>
      <c r="AX140" s="13" t="s">
        <v>76</v>
      </c>
      <c r="AY140" s="186" t="s">
        <v>123</v>
      </c>
    </row>
    <row r="141" s="15" customFormat="1">
      <c r="A141" s="15"/>
      <c r="B141" s="201"/>
      <c r="C141" s="15"/>
      <c r="D141" s="185" t="s">
        <v>135</v>
      </c>
      <c r="E141" s="202" t="s">
        <v>1</v>
      </c>
      <c r="F141" s="203" t="s">
        <v>141</v>
      </c>
      <c r="G141" s="15"/>
      <c r="H141" s="204">
        <v>192.05000000000001</v>
      </c>
      <c r="I141" s="205"/>
      <c r="J141" s="15"/>
      <c r="K141" s="15"/>
      <c r="L141" s="201"/>
      <c r="M141" s="206"/>
      <c r="N141" s="207"/>
      <c r="O141" s="207"/>
      <c r="P141" s="207"/>
      <c r="Q141" s="207"/>
      <c r="R141" s="207"/>
      <c r="S141" s="207"/>
      <c r="T141" s="20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2" t="s">
        <v>135</v>
      </c>
      <c r="AU141" s="202" t="s">
        <v>86</v>
      </c>
      <c r="AV141" s="15" t="s">
        <v>130</v>
      </c>
      <c r="AW141" s="15" t="s">
        <v>32</v>
      </c>
      <c r="AX141" s="15" t="s">
        <v>84</v>
      </c>
      <c r="AY141" s="202" t="s">
        <v>123</v>
      </c>
    </row>
    <row r="142" s="2" customFormat="1" ht="16.5" customHeight="1">
      <c r="A142" s="37"/>
      <c r="B142" s="170"/>
      <c r="C142" s="171" t="s">
        <v>130</v>
      </c>
      <c r="D142" s="171" t="s">
        <v>125</v>
      </c>
      <c r="E142" s="172" t="s">
        <v>147</v>
      </c>
      <c r="F142" s="173" t="s">
        <v>148</v>
      </c>
      <c r="G142" s="174" t="s">
        <v>149</v>
      </c>
      <c r="H142" s="175">
        <v>34</v>
      </c>
      <c r="I142" s="176"/>
      <c r="J142" s="177">
        <f>ROUND(I142*H142,2)</f>
        <v>0</v>
      </c>
      <c r="K142" s="173" t="s">
        <v>129</v>
      </c>
      <c r="L142" s="38"/>
      <c r="M142" s="178" t="s">
        <v>1</v>
      </c>
      <c r="N142" s="179" t="s">
        <v>41</v>
      </c>
      <c r="O142" s="76"/>
      <c r="P142" s="180">
        <f>O142*H142</f>
        <v>0</v>
      </c>
      <c r="Q142" s="180">
        <v>0</v>
      </c>
      <c r="R142" s="180">
        <f>Q142*H142</f>
        <v>0</v>
      </c>
      <c r="S142" s="180">
        <v>0.20499999999999999</v>
      </c>
      <c r="T142" s="181">
        <f>S142*H142</f>
        <v>6.9699999999999998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130</v>
      </c>
      <c r="AT142" s="182" t="s">
        <v>125</v>
      </c>
      <c r="AU142" s="182" t="s">
        <v>86</v>
      </c>
      <c r="AY142" s="18" t="s">
        <v>123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84</v>
      </c>
      <c r="BK142" s="183">
        <f>ROUND(I142*H142,2)</f>
        <v>0</v>
      </c>
      <c r="BL142" s="18" t="s">
        <v>130</v>
      </c>
      <c r="BM142" s="182" t="s">
        <v>150</v>
      </c>
    </row>
    <row r="143" s="13" customFormat="1">
      <c r="A143" s="13"/>
      <c r="B143" s="184"/>
      <c r="C143" s="13"/>
      <c r="D143" s="185" t="s">
        <v>135</v>
      </c>
      <c r="E143" s="186" t="s">
        <v>1</v>
      </c>
      <c r="F143" s="187" t="s">
        <v>151</v>
      </c>
      <c r="G143" s="13"/>
      <c r="H143" s="188">
        <v>4</v>
      </c>
      <c r="I143" s="189"/>
      <c r="J143" s="13"/>
      <c r="K143" s="13"/>
      <c r="L143" s="184"/>
      <c r="M143" s="190"/>
      <c r="N143" s="191"/>
      <c r="O143" s="191"/>
      <c r="P143" s="191"/>
      <c r="Q143" s="191"/>
      <c r="R143" s="191"/>
      <c r="S143" s="191"/>
      <c r="T143" s="19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135</v>
      </c>
      <c r="AU143" s="186" t="s">
        <v>86</v>
      </c>
      <c r="AV143" s="13" t="s">
        <v>86</v>
      </c>
      <c r="AW143" s="13" t="s">
        <v>32</v>
      </c>
      <c r="AX143" s="13" t="s">
        <v>76</v>
      </c>
      <c r="AY143" s="186" t="s">
        <v>123</v>
      </c>
    </row>
    <row r="144" s="14" customFormat="1">
      <c r="A144" s="14"/>
      <c r="B144" s="193"/>
      <c r="C144" s="14"/>
      <c r="D144" s="185" t="s">
        <v>135</v>
      </c>
      <c r="E144" s="194" t="s">
        <v>1</v>
      </c>
      <c r="F144" s="195" t="s">
        <v>138</v>
      </c>
      <c r="G144" s="14"/>
      <c r="H144" s="196">
        <v>4</v>
      </c>
      <c r="I144" s="197"/>
      <c r="J144" s="14"/>
      <c r="K144" s="14"/>
      <c r="L144" s="193"/>
      <c r="M144" s="198"/>
      <c r="N144" s="199"/>
      <c r="O144" s="199"/>
      <c r="P144" s="199"/>
      <c r="Q144" s="199"/>
      <c r="R144" s="199"/>
      <c r="S144" s="199"/>
      <c r="T144" s="20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4" t="s">
        <v>135</v>
      </c>
      <c r="AU144" s="194" t="s">
        <v>86</v>
      </c>
      <c r="AV144" s="14" t="s">
        <v>139</v>
      </c>
      <c r="AW144" s="14" t="s">
        <v>32</v>
      </c>
      <c r="AX144" s="14" t="s">
        <v>76</v>
      </c>
      <c r="AY144" s="194" t="s">
        <v>123</v>
      </c>
    </row>
    <row r="145" s="13" customFormat="1">
      <c r="A145" s="13"/>
      <c r="B145" s="184"/>
      <c r="C145" s="13"/>
      <c r="D145" s="185" t="s">
        <v>135</v>
      </c>
      <c r="E145" s="186" t="s">
        <v>1</v>
      </c>
      <c r="F145" s="187" t="s">
        <v>152</v>
      </c>
      <c r="G145" s="13"/>
      <c r="H145" s="188">
        <v>30</v>
      </c>
      <c r="I145" s="189"/>
      <c r="J145" s="13"/>
      <c r="K145" s="13"/>
      <c r="L145" s="184"/>
      <c r="M145" s="190"/>
      <c r="N145" s="191"/>
      <c r="O145" s="191"/>
      <c r="P145" s="191"/>
      <c r="Q145" s="191"/>
      <c r="R145" s="191"/>
      <c r="S145" s="191"/>
      <c r="T145" s="19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135</v>
      </c>
      <c r="AU145" s="186" t="s">
        <v>86</v>
      </c>
      <c r="AV145" s="13" t="s">
        <v>86</v>
      </c>
      <c r="AW145" s="13" t="s">
        <v>32</v>
      </c>
      <c r="AX145" s="13" t="s">
        <v>76</v>
      </c>
      <c r="AY145" s="186" t="s">
        <v>123</v>
      </c>
    </row>
    <row r="146" s="14" customFormat="1">
      <c r="A146" s="14"/>
      <c r="B146" s="193"/>
      <c r="C146" s="14"/>
      <c r="D146" s="185" t="s">
        <v>135</v>
      </c>
      <c r="E146" s="194" t="s">
        <v>1</v>
      </c>
      <c r="F146" s="195" t="s">
        <v>138</v>
      </c>
      <c r="G146" s="14"/>
      <c r="H146" s="196">
        <v>30</v>
      </c>
      <c r="I146" s="197"/>
      <c r="J146" s="14"/>
      <c r="K146" s="14"/>
      <c r="L146" s="193"/>
      <c r="M146" s="198"/>
      <c r="N146" s="199"/>
      <c r="O146" s="199"/>
      <c r="P146" s="199"/>
      <c r="Q146" s="199"/>
      <c r="R146" s="199"/>
      <c r="S146" s="199"/>
      <c r="T146" s="20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4" t="s">
        <v>135</v>
      </c>
      <c r="AU146" s="194" t="s">
        <v>86</v>
      </c>
      <c r="AV146" s="14" t="s">
        <v>139</v>
      </c>
      <c r="AW146" s="14" t="s">
        <v>32</v>
      </c>
      <c r="AX146" s="14" t="s">
        <v>76</v>
      </c>
      <c r="AY146" s="194" t="s">
        <v>123</v>
      </c>
    </row>
    <row r="147" s="15" customFormat="1">
      <c r="A147" s="15"/>
      <c r="B147" s="201"/>
      <c r="C147" s="15"/>
      <c r="D147" s="185" t="s">
        <v>135</v>
      </c>
      <c r="E147" s="202" t="s">
        <v>1</v>
      </c>
      <c r="F147" s="203" t="s">
        <v>141</v>
      </c>
      <c r="G147" s="15"/>
      <c r="H147" s="204">
        <v>34</v>
      </c>
      <c r="I147" s="205"/>
      <c r="J147" s="15"/>
      <c r="K147" s="15"/>
      <c r="L147" s="201"/>
      <c r="M147" s="206"/>
      <c r="N147" s="207"/>
      <c r="O147" s="207"/>
      <c r="P147" s="207"/>
      <c r="Q147" s="207"/>
      <c r="R147" s="207"/>
      <c r="S147" s="207"/>
      <c r="T147" s="20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2" t="s">
        <v>135</v>
      </c>
      <c r="AU147" s="202" t="s">
        <v>86</v>
      </c>
      <c r="AV147" s="15" t="s">
        <v>130</v>
      </c>
      <c r="AW147" s="15" t="s">
        <v>32</v>
      </c>
      <c r="AX147" s="15" t="s">
        <v>84</v>
      </c>
      <c r="AY147" s="202" t="s">
        <v>123</v>
      </c>
    </row>
    <row r="148" s="2" customFormat="1" ht="24.15" customHeight="1">
      <c r="A148" s="37"/>
      <c r="B148" s="170"/>
      <c r="C148" s="171" t="s">
        <v>153</v>
      </c>
      <c r="D148" s="171" t="s">
        <v>125</v>
      </c>
      <c r="E148" s="172" t="s">
        <v>154</v>
      </c>
      <c r="F148" s="173" t="s">
        <v>155</v>
      </c>
      <c r="G148" s="174" t="s">
        <v>128</v>
      </c>
      <c r="H148" s="175">
        <v>5.25</v>
      </c>
      <c r="I148" s="176"/>
      <c r="J148" s="177">
        <f>ROUND(I148*H148,2)</f>
        <v>0</v>
      </c>
      <c r="K148" s="173" t="s">
        <v>129</v>
      </c>
      <c r="L148" s="38"/>
      <c r="M148" s="178" t="s">
        <v>1</v>
      </c>
      <c r="N148" s="179" t="s">
        <v>41</v>
      </c>
      <c r="O148" s="76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130</v>
      </c>
      <c r="AT148" s="182" t="s">
        <v>125</v>
      </c>
      <c r="AU148" s="182" t="s">
        <v>86</v>
      </c>
      <c r="AY148" s="18" t="s">
        <v>123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84</v>
      </c>
      <c r="BK148" s="183">
        <f>ROUND(I148*H148,2)</f>
        <v>0</v>
      </c>
      <c r="BL148" s="18" t="s">
        <v>130</v>
      </c>
      <c r="BM148" s="182" t="s">
        <v>156</v>
      </c>
    </row>
    <row r="149" s="13" customFormat="1">
      <c r="A149" s="13"/>
      <c r="B149" s="184"/>
      <c r="C149" s="13"/>
      <c r="D149" s="185" t="s">
        <v>135</v>
      </c>
      <c r="E149" s="186" t="s">
        <v>1</v>
      </c>
      <c r="F149" s="187" t="s">
        <v>157</v>
      </c>
      <c r="G149" s="13"/>
      <c r="H149" s="188">
        <v>5.25</v>
      </c>
      <c r="I149" s="189"/>
      <c r="J149" s="13"/>
      <c r="K149" s="13"/>
      <c r="L149" s="184"/>
      <c r="M149" s="190"/>
      <c r="N149" s="191"/>
      <c r="O149" s="191"/>
      <c r="P149" s="191"/>
      <c r="Q149" s="191"/>
      <c r="R149" s="191"/>
      <c r="S149" s="191"/>
      <c r="T149" s="19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135</v>
      </c>
      <c r="AU149" s="186" t="s">
        <v>86</v>
      </c>
      <c r="AV149" s="13" t="s">
        <v>86</v>
      </c>
      <c r="AW149" s="13" t="s">
        <v>32</v>
      </c>
      <c r="AX149" s="13" t="s">
        <v>84</v>
      </c>
      <c r="AY149" s="186" t="s">
        <v>123</v>
      </c>
    </row>
    <row r="150" s="2" customFormat="1" ht="16.5" customHeight="1">
      <c r="A150" s="37"/>
      <c r="B150" s="170"/>
      <c r="C150" s="209" t="s">
        <v>150</v>
      </c>
      <c r="D150" s="209" t="s">
        <v>158</v>
      </c>
      <c r="E150" s="210" t="s">
        <v>159</v>
      </c>
      <c r="F150" s="211" t="s">
        <v>160</v>
      </c>
      <c r="G150" s="212" t="s">
        <v>161</v>
      </c>
      <c r="H150" s="213">
        <v>1.6799999999999999</v>
      </c>
      <c r="I150" s="214"/>
      <c r="J150" s="215">
        <f>ROUND(I150*H150,2)</f>
        <v>0</v>
      </c>
      <c r="K150" s="211" t="s">
        <v>129</v>
      </c>
      <c r="L150" s="216"/>
      <c r="M150" s="217" t="s">
        <v>1</v>
      </c>
      <c r="N150" s="218" t="s">
        <v>41</v>
      </c>
      <c r="O150" s="76"/>
      <c r="P150" s="180">
        <f>O150*H150</f>
        <v>0</v>
      </c>
      <c r="Q150" s="180">
        <v>1</v>
      </c>
      <c r="R150" s="180">
        <f>Q150*H150</f>
        <v>1.6799999999999999</v>
      </c>
      <c r="S150" s="180">
        <v>0</v>
      </c>
      <c r="T150" s="18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2" t="s">
        <v>162</v>
      </c>
      <c r="AT150" s="182" t="s">
        <v>158</v>
      </c>
      <c r="AU150" s="182" t="s">
        <v>86</v>
      </c>
      <c r="AY150" s="18" t="s">
        <v>123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84</v>
      </c>
      <c r="BK150" s="183">
        <f>ROUND(I150*H150,2)</f>
        <v>0</v>
      </c>
      <c r="BL150" s="18" t="s">
        <v>130</v>
      </c>
      <c r="BM150" s="182" t="s">
        <v>163</v>
      </c>
    </row>
    <row r="151" s="13" customFormat="1">
      <c r="A151" s="13"/>
      <c r="B151" s="184"/>
      <c r="C151" s="13"/>
      <c r="D151" s="185" t="s">
        <v>135</v>
      </c>
      <c r="E151" s="186" t="s">
        <v>1</v>
      </c>
      <c r="F151" s="187" t="s">
        <v>164</v>
      </c>
      <c r="G151" s="13"/>
      <c r="H151" s="188">
        <v>1.6799999999999999</v>
      </c>
      <c r="I151" s="189"/>
      <c r="J151" s="13"/>
      <c r="K151" s="13"/>
      <c r="L151" s="184"/>
      <c r="M151" s="190"/>
      <c r="N151" s="191"/>
      <c r="O151" s="191"/>
      <c r="P151" s="191"/>
      <c r="Q151" s="191"/>
      <c r="R151" s="191"/>
      <c r="S151" s="191"/>
      <c r="T151" s="19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6" t="s">
        <v>135</v>
      </c>
      <c r="AU151" s="186" t="s">
        <v>86</v>
      </c>
      <c r="AV151" s="13" t="s">
        <v>86</v>
      </c>
      <c r="AW151" s="13" t="s">
        <v>32</v>
      </c>
      <c r="AX151" s="13" t="s">
        <v>84</v>
      </c>
      <c r="AY151" s="186" t="s">
        <v>123</v>
      </c>
    </row>
    <row r="152" s="2" customFormat="1" ht="24.15" customHeight="1">
      <c r="A152" s="37"/>
      <c r="B152" s="170"/>
      <c r="C152" s="171" t="s">
        <v>165</v>
      </c>
      <c r="D152" s="171" t="s">
        <v>125</v>
      </c>
      <c r="E152" s="172" t="s">
        <v>166</v>
      </c>
      <c r="F152" s="173" t="s">
        <v>167</v>
      </c>
      <c r="G152" s="174" t="s">
        <v>128</v>
      </c>
      <c r="H152" s="175">
        <v>5.25</v>
      </c>
      <c r="I152" s="176"/>
      <c r="J152" s="177">
        <f>ROUND(I152*H152,2)</f>
        <v>0</v>
      </c>
      <c r="K152" s="173" t="s">
        <v>129</v>
      </c>
      <c r="L152" s="38"/>
      <c r="M152" s="178" t="s">
        <v>1</v>
      </c>
      <c r="N152" s="179" t="s">
        <v>41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130</v>
      </c>
      <c r="AT152" s="182" t="s">
        <v>125</v>
      </c>
      <c r="AU152" s="182" t="s">
        <v>86</v>
      </c>
      <c r="AY152" s="18" t="s">
        <v>123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84</v>
      </c>
      <c r="BK152" s="183">
        <f>ROUND(I152*H152,2)</f>
        <v>0</v>
      </c>
      <c r="BL152" s="18" t="s">
        <v>130</v>
      </c>
      <c r="BM152" s="182" t="s">
        <v>168</v>
      </c>
    </row>
    <row r="153" s="13" customFormat="1">
      <c r="A153" s="13"/>
      <c r="B153" s="184"/>
      <c r="C153" s="13"/>
      <c r="D153" s="185" t="s">
        <v>135</v>
      </c>
      <c r="E153" s="186" t="s">
        <v>1</v>
      </c>
      <c r="F153" s="187" t="s">
        <v>157</v>
      </c>
      <c r="G153" s="13"/>
      <c r="H153" s="188">
        <v>5.25</v>
      </c>
      <c r="I153" s="189"/>
      <c r="J153" s="13"/>
      <c r="K153" s="13"/>
      <c r="L153" s="184"/>
      <c r="M153" s="190"/>
      <c r="N153" s="191"/>
      <c r="O153" s="191"/>
      <c r="P153" s="191"/>
      <c r="Q153" s="191"/>
      <c r="R153" s="191"/>
      <c r="S153" s="191"/>
      <c r="T153" s="19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135</v>
      </c>
      <c r="AU153" s="186" t="s">
        <v>86</v>
      </c>
      <c r="AV153" s="13" t="s">
        <v>86</v>
      </c>
      <c r="AW153" s="13" t="s">
        <v>32</v>
      </c>
      <c r="AX153" s="13" t="s">
        <v>84</v>
      </c>
      <c r="AY153" s="186" t="s">
        <v>123</v>
      </c>
    </row>
    <row r="154" s="2" customFormat="1" ht="16.5" customHeight="1">
      <c r="A154" s="37"/>
      <c r="B154" s="170"/>
      <c r="C154" s="209" t="s">
        <v>162</v>
      </c>
      <c r="D154" s="209" t="s">
        <v>158</v>
      </c>
      <c r="E154" s="210" t="s">
        <v>169</v>
      </c>
      <c r="F154" s="211" t="s">
        <v>170</v>
      </c>
      <c r="G154" s="212" t="s">
        <v>171</v>
      </c>
      <c r="H154" s="213">
        <v>0.105</v>
      </c>
      <c r="I154" s="214"/>
      <c r="J154" s="215">
        <f>ROUND(I154*H154,2)</f>
        <v>0</v>
      </c>
      <c r="K154" s="211" t="s">
        <v>129</v>
      </c>
      <c r="L154" s="216"/>
      <c r="M154" s="217" t="s">
        <v>1</v>
      </c>
      <c r="N154" s="218" t="s">
        <v>41</v>
      </c>
      <c r="O154" s="76"/>
      <c r="P154" s="180">
        <f>O154*H154</f>
        <v>0</v>
      </c>
      <c r="Q154" s="180">
        <v>0.001</v>
      </c>
      <c r="R154" s="180">
        <f>Q154*H154</f>
        <v>0.000105</v>
      </c>
      <c r="S154" s="180">
        <v>0</v>
      </c>
      <c r="T154" s="18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2" t="s">
        <v>162</v>
      </c>
      <c r="AT154" s="182" t="s">
        <v>158</v>
      </c>
      <c r="AU154" s="182" t="s">
        <v>86</v>
      </c>
      <c r="AY154" s="18" t="s">
        <v>123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84</v>
      </c>
      <c r="BK154" s="183">
        <f>ROUND(I154*H154,2)</f>
        <v>0</v>
      </c>
      <c r="BL154" s="18" t="s">
        <v>130</v>
      </c>
      <c r="BM154" s="182" t="s">
        <v>172</v>
      </c>
    </row>
    <row r="155" s="13" customFormat="1">
      <c r="A155" s="13"/>
      <c r="B155" s="184"/>
      <c r="C155" s="13"/>
      <c r="D155" s="185" t="s">
        <v>135</v>
      </c>
      <c r="E155" s="13"/>
      <c r="F155" s="187" t="s">
        <v>173</v>
      </c>
      <c r="G155" s="13"/>
      <c r="H155" s="188">
        <v>0.105</v>
      </c>
      <c r="I155" s="189"/>
      <c r="J155" s="13"/>
      <c r="K155" s="13"/>
      <c r="L155" s="184"/>
      <c r="M155" s="190"/>
      <c r="N155" s="191"/>
      <c r="O155" s="191"/>
      <c r="P155" s="191"/>
      <c r="Q155" s="191"/>
      <c r="R155" s="191"/>
      <c r="S155" s="191"/>
      <c r="T155" s="19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135</v>
      </c>
      <c r="AU155" s="186" t="s">
        <v>86</v>
      </c>
      <c r="AV155" s="13" t="s">
        <v>86</v>
      </c>
      <c r="AW155" s="13" t="s">
        <v>3</v>
      </c>
      <c r="AX155" s="13" t="s">
        <v>84</v>
      </c>
      <c r="AY155" s="186" t="s">
        <v>123</v>
      </c>
    </row>
    <row r="156" s="12" customFormat="1" ht="22.8" customHeight="1">
      <c r="A156" s="12"/>
      <c r="B156" s="157"/>
      <c r="C156" s="12"/>
      <c r="D156" s="158" t="s">
        <v>75</v>
      </c>
      <c r="E156" s="168" t="s">
        <v>153</v>
      </c>
      <c r="F156" s="168" t="s">
        <v>174</v>
      </c>
      <c r="G156" s="12"/>
      <c r="H156" s="12"/>
      <c r="I156" s="160"/>
      <c r="J156" s="169">
        <f>BK156</f>
        <v>0</v>
      </c>
      <c r="K156" s="12"/>
      <c r="L156" s="157"/>
      <c r="M156" s="162"/>
      <c r="N156" s="163"/>
      <c r="O156" s="163"/>
      <c r="P156" s="164">
        <f>SUM(P157:P165)</f>
        <v>0</v>
      </c>
      <c r="Q156" s="163"/>
      <c r="R156" s="164">
        <f>SUM(R157:R165)</f>
        <v>30.836876800000002</v>
      </c>
      <c r="S156" s="163"/>
      <c r="T156" s="165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8" t="s">
        <v>84</v>
      </c>
      <c r="AT156" s="166" t="s">
        <v>75</v>
      </c>
      <c r="AU156" s="166" t="s">
        <v>84</v>
      </c>
      <c r="AY156" s="158" t="s">
        <v>123</v>
      </c>
      <c r="BK156" s="167">
        <f>SUM(BK157:BK165)</f>
        <v>0</v>
      </c>
    </row>
    <row r="157" s="2" customFormat="1" ht="37.8" customHeight="1">
      <c r="A157" s="37"/>
      <c r="B157" s="170"/>
      <c r="C157" s="171" t="s">
        <v>175</v>
      </c>
      <c r="D157" s="171" t="s">
        <v>125</v>
      </c>
      <c r="E157" s="172" t="s">
        <v>176</v>
      </c>
      <c r="F157" s="173" t="s">
        <v>177</v>
      </c>
      <c r="G157" s="174" t="s">
        <v>128</v>
      </c>
      <c r="H157" s="175">
        <v>24.454999999999998</v>
      </c>
      <c r="I157" s="176"/>
      <c r="J157" s="177">
        <f>ROUND(I157*H157,2)</f>
        <v>0</v>
      </c>
      <c r="K157" s="173" t="s">
        <v>129</v>
      </c>
      <c r="L157" s="38"/>
      <c r="M157" s="178" t="s">
        <v>1</v>
      </c>
      <c r="N157" s="179" t="s">
        <v>41</v>
      </c>
      <c r="O157" s="76"/>
      <c r="P157" s="180">
        <f>O157*H157</f>
        <v>0</v>
      </c>
      <c r="Q157" s="180">
        <v>0.37536000000000003</v>
      </c>
      <c r="R157" s="180">
        <f>Q157*H157</f>
        <v>9.1794288000000002</v>
      </c>
      <c r="S157" s="180">
        <v>0</v>
      </c>
      <c r="T157" s="181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2" t="s">
        <v>130</v>
      </c>
      <c r="AT157" s="182" t="s">
        <v>125</v>
      </c>
      <c r="AU157" s="182" t="s">
        <v>86</v>
      </c>
      <c r="AY157" s="18" t="s">
        <v>123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84</v>
      </c>
      <c r="BK157" s="183">
        <f>ROUND(I157*H157,2)</f>
        <v>0</v>
      </c>
      <c r="BL157" s="18" t="s">
        <v>130</v>
      </c>
      <c r="BM157" s="182" t="s">
        <v>178</v>
      </c>
    </row>
    <row r="158" s="13" customFormat="1">
      <c r="A158" s="13"/>
      <c r="B158" s="184"/>
      <c r="C158" s="13"/>
      <c r="D158" s="185" t="s">
        <v>135</v>
      </c>
      <c r="E158" s="186" t="s">
        <v>1</v>
      </c>
      <c r="F158" s="187" t="s">
        <v>137</v>
      </c>
      <c r="G158" s="13"/>
      <c r="H158" s="188">
        <v>6.5</v>
      </c>
      <c r="I158" s="189"/>
      <c r="J158" s="13"/>
      <c r="K158" s="13"/>
      <c r="L158" s="184"/>
      <c r="M158" s="190"/>
      <c r="N158" s="191"/>
      <c r="O158" s="191"/>
      <c r="P158" s="191"/>
      <c r="Q158" s="191"/>
      <c r="R158" s="191"/>
      <c r="S158" s="191"/>
      <c r="T158" s="19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135</v>
      </c>
      <c r="AU158" s="186" t="s">
        <v>86</v>
      </c>
      <c r="AV158" s="13" t="s">
        <v>86</v>
      </c>
      <c r="AW158" s="13" t="s">
        <v>32</v>
      </c>
      <c r="AX158" s="13" t="s">
        <v>76</v>
      </c>
      <c r="AY158" s="186" t="s">
        <v>123</v>
      </c>
    </row>
    <row r="159" s="14" customFormat="1">
      <c r="A159" s="14"/>
      <c r="B159" s="193"/>
      <c r="C159" s="14"/>
      <c r="D159" s="185" t="s">
        <v>135</v>
      </c>
      <c r="E159" s="194" t="s">
        <v>1</v>
      </c>
      <c r="F159" s="195" t="s">
        <v>138</v>
      </c>
      <c r="G159" s="14"/>
      <c r="H159" s="196">
        <v>6.5</v>
      </c>
      <c r="I159" s="197"/>
      <c r="J159" s="14"/>
      <c r="K159" s="14"/>
      <c r="L159" s="193"/>
      <c r="M159" s="198"/>
      <c r="N159" s="199"/>
      <c r="O159" s="199"/>
      <c r="P159" s="199"/>
      <c r="Q159" s="199"/>
      <c r="R159" s="199"/>
      <c r="S159" s="199"/>
      <c r="T159" s="20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4" t="s">
        <v>135</v>
      </c>
      <c r="AU159" s="194" t="s">
        <v>86</v>
      </c>
      <c r="AV159" s="14" t="s">
        <v>139</v>
      </c>
      <c r="AW159" s="14" t="s">
        <v>32</v>
      </c>
      <c r="AX159" s="14" t="s">
        <v>76</v>
      </c>
      <c r="AY159" s="194" t="s">
        <v>123</v>
      </c>
    </row>
    <row r="160" s="13" customFormat="1">
      <c r="A160" s="13"/>
      <c r="B160" s="184"/>
      <c r="C160" s="13"/>
      <c r="D160" s="185" t="s">
        <v>135</v>
      </c>
      <c r="E160" s="186" t="s">
        <v>1</v>
      </c>
      <c r="F160" s="187" t="s">
        <v>140</v>
      </c>
      <c r="G160" s="13"/>
      <c r="H160" s="188">
        <v>17.954999999999998</v>
      </c>
      <c r="I160" s="189"/>
      <c r="J160" s="13"/>
      <c r="K160" s="13"/>
      <c r="L160" s="184"/>
      <c r="M160" s="190"/>
      <c r="N160" s="191"/>
      <c r="O160" s="191"/>
      <c r="P160" s="191"/>
      <c r="Q160" s="191"/>
      <c r="R160" s="191"/>
      <c r="S160" s="191"/>
      <c r="T160" s="19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135</v>
      </c>
      <c r="AU160" s="186" t="s">
        <v>86</v>
      </c>
      <c r="AV160" s="13" t="s">
        <v>86</v>
      </c>
      <c r="AW160" s="13" t="s">
        <v>32</v>
      </c>
      <c r="AX160" s="13" t="s">
        <v>76</v>
      </c>
      <c r="AY160" s="186" t="s">
        <v>123</v>
      </c>
    </row>
    <row r="161" s="14" customFormat="1">
      <c r="A161" s="14"/>
      <c r="B161" s="193"/>
      <c r="C161" s="14"/>
      <c r="D161" s="185" t="s">
        <v>135</v>
      </c>
      <c r="E161" s="194" t="s">
        <v>1</v>
      </c>
      <c r="F161" s="195" t="s">
        <v>138</v>
      </c>
      <c r="G161" s="14"/>
      <c r="H161" s="196">
        <v>17.954999999999998</v>
      </c>
      <c r="I161" s="197"/>
      <c r="J161" s="14"/>
      <c r="K161" s="14"/>
      <c r="L161" s="193"/>
      <c r="M161" s="198"/>
      <c r="N161" s="199"/>
      <c r="O161" s="199"/>
      <c r="P161" s="199"/>
      <c r="Q161" s="199"/>
      <c r="R161" s="199"/>
      <c r="S161" s="199"/>
      <c r="T161" s="20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4" t="s">
        <v>135</v>
      </c>
      <c r="AU161" s="194" t="s">
        <v>86</v>
      </c>
      <c r="AV161" s="14" t="s">
        <v>139</v>
      </c>
      <c r="AW161" s="14" t="s">
        <v>32</v>
      </c>
      <c r="AX161" s="14" t="s">
        <v>76</v>
      </c>
      <c r="AY161" s="194" t="s">
        <v>123</v>
      </c>
    </row>
    <row r="162" s="15" customFormat="1">
      <c r="A162" s="15"/>
      <c r="B162" s="201"/>
      <c r="C162" s="15"/>
      <c r="D162" s="185" t="s">
        <v>135</v>
      </c>
      <c r="E162" s="202" t="s">
        <v>1</v>
      </c>
      <c r="F162" s="203" t="s">
        <v>141</v>
      </c>
      <c r="G162" s="15"/>
      <c r="H162" s="204">
        <v>24.454999999999998</v>
      </c>
      <c r="I162" s="205"/>
      <c r="J162" s="15"/>
      <c r="K162" s="15"/>
      <c r="L162" s="201"/>
      <c r="M162" s="206"/>
      <c r="N162" s="207"/>
      <c r="O162" s="207"/>
      <c r="P162" s="207"/>
      <c r="Q162" s="207"/>
      <c r="R162" s="207"/>
      <c r="S162" s="207"/>
      <c r="T162" s="20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02" t="s">
        <v>135</v>
      </c>
      <c r="AU162" s="202" t="s">
        <v>86</v>
      </c>
      <c r="AV162" s="15" t="s">
        <v>130</v>
      </c>
      <c r="AW162" s="15" t="s">
        <v>32</v>
      </c>
      <c r="AX162" s="15" t="s">
        <v>84</v>
      </c>
      <c r="AY162" s="202" t="s">
        <v>123</v>
      </c>
    </row>
    <row r="163" s="2" customFormat="1" ht="24.15" customHeight="1">
      <c r="A163" s="37"/>
      <c r="B163" s="170"/>
      <c r="C163" s="171" t="s">
        <v>179</v>
      </c>
      <c r="D163" s="171" t="s">
        <v>125</v>
      </c>
      <c r="E163" s="172" t="s">
        <v>180</v>
      </c>
      <c r="F163" s="173" t="s">
        <v>181</v>
      </c>
      <c r="G163" s="174" t="s">
        <v>128</v>
      </c>
      <c r="H163" s="175">
        <v>192.05000000000001</v>
      </c>
      <c r="I163" s="176"/>
      <c r="J163" s="177">
        <f>ROUND(I163*H163,2)</f>
        <v>0</v>
      </c>
      <c r="K163" s="173" t="s">
        <v>129</v>
      </c>
      <c r="L163" s="38"/>
      <c r="M163" s="178" t="s">
        <v>1</v>
      </c>
      <c r="N163" s="179" t="s">
        <v>41</v>
      </c>
      <c r="O163" s="76"/>
      <c r="P163" s="180">
        <f>O163*H163</f>
        <v>0</v>
      </c>
      <c r="Q163" s="180">
        <v>0.0075300000000000002</v>
      </c>
      <c r="R163" s="180">
        <f>Q163*H163</f>
        <v>1.4461365000000002</v>
      </c>
      <c r="S163" s="180">
        <v>0</v>
      </c>
      <c r="T163" s="18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2" t="s">
        <v>130</v>
      </c>
      <c r="AT163" s="182" t="s">
        <v>125</v>
      </c>
      <c r="AU163" s="182" t="s">
        <v>86</v>
      </c>
      <c r="AY163" s="18" t="s">
        <v>123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84</v>
      </c>
      <c r="BK163" s="183">
        <f>ROUND(I163*H163,2)</f>
        <v>0</v>
      </c>
      <c r="BL163" s="18" t="s">
        <v>130</v>
      </c>
      <c r="BM163" s="182" t="s">
        <v>182</v>
      </c>
    </row>
    <row r="164" s="2" customFormat="1" ht="24.15" customHeight="1">
      <c r="A164" s="37"/>
      <c r="B164" s="170"/>
      <c r="C164" s="171" t="s">
        <v>183</v>
      </c>
      <c r="D164" s="171" t="s">
        <v>125</v>
      </c>
      <c r="E164" s="172" t="s">
        <v>184</v>
      </c>
      <c r="F164" s="173" t="s">
        <v>185</v>
      </c>
      <c r="G164" s="174" t="s">
        <v>128</v>
      </c>
      <c r="H164" s="175">
        <v>192.05000000000001</v>
      </c>
      <c r="I164" s="176"/>
      <c r="J164" s="177">
        <f>ROUND(I164*H164,2)</f>
        <v>0</v>
      </c>
      <c r="K164" s="173" t="s">
        <v>129</v>
      </c>
      <c r="L164" s="38"/>
      <c r="M164" s="178" t="s">
        <v>1</v>
      </c>
      <c r="N164" s="179" t="s">
        <v>41</v>
      </c>
      <c r="O164" s="76"/>
      <c r="P164" s="180">
        <f>O164*H164</f>
        <v>0</v>
      </c>
      <c r="Q164" s="180">
        <v>0.10373</v>
      </c>
      <c r="R164" s="180">
        <f>Q164*H164</f>
        <v>19.921346500000002</v>
      </c>
      <c r="S164" s="180">
        <v>0</v>
      </c>
      <c r="T164" s="18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2" t="s">
        <v>130</v>
      </c>
      <c r="AT164" s="182" t="s">
        <v>125</v>
      </c>
      <c r="AU164" s="182" t="s">
        <v>86</v>
      </c>
      <c r="AY164" s="18" t="s">
        <v>123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84</v>
      </c>
      <c r="BK164" s="183">
        <f>ROUND(I164*H164,2)</f>
        <v>0</v>
      </c>
      <c r="BL164" s="18" t="s">
        <v>130</v>
      </c>
      <c r="BM164" s="182" t="s">
        <v>186</v>
      </c>
    </row>
    <row r="165" s="2" customFormat="1" ht="24.15" customHeight="1">
      <c r="A165" s="37"/>
      <c r="B165" s="170"/>
      <c r="C165" s="171" t="s">
        <v>8</v>
      </c>
      <c r="D165" s="171" t="s">
        <v>125</v>
      </c>
      <c r="E165" s="172" t="s">
        <v>187</v>
      </c>
      <c r="F165" s="173" t="s">
        <v>188</v>
      </c>
      <c r="G165" s="174" t="s">
        <v>128</v>
      </c>
      <c r="H165" s="175">
        <v>3.25</v>
      </c>
      <c r="I165" s="176"/>
      <c r="J165" s="177">
        <f>ROUND(I165*H165,2)</f>
        <v>0</v>
      </c>
      <c r="K165" s="173" t="s">
        <v>129</v>
      </c>
      <c r="L165" s="38"/>
      <c r="M165" s="178" t="s">
        <v>1</v>
      </c>
      <c r="N165" s="179" t="s">
        <v>41</v>
      </c>
      <c r="O165" s="76"/>
      <c r="P165" s="180">
        <f>O165*H165</f>
        <v>0</v>
      </c>
      <c r="Q165" s="180">
        <v>0.089219999999999994</v>
      </c>
      <c r="R165" s="180">
        <f>Q165*H165</f>
        <v>0.28996499999999997</v>
      </c>
      <c r="S165" s="180">
        <v>0</v>
      </c>
      <c r="T165" s="18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2" t="s">
        <v>130</v>
      </c>
      <c r="AT165" s="182" t="s">
        <v>125</v>
      </c>
      <c r="AU165" s="182" t="s">
        <v>86</v>
      </c>
      <c r="AY165" s="18" t="s">
        <v>123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84</v>
      </c>
      <c r="BK165" s="183">
        <f>ROUND(I165*H165,2)</f>
        <v>0</v>
      </c>
      <c r="BL165" s="18" t="s">
        <v>130</v>
      </c>
      <c r="BM165" s="182" t="s">
        <v>189</v>
      </c>
    </row>
    <row r="166" s="12" customFormat="1" ht="22.8" customHeight="1">
      <c r="A166" s="12"/>
      <c r="B166" s="157"/>
      <c r="C166" s="12"/>
      <c r="D166" s="158" t="s">
        <v>75</v>
      </c>
      <c r="E166" s="168" t="s">
        <v>150</v>
      </c>
      <c r="F166" s="168" t="s">
        <v>190</v>
      </c>
      <c r="G166" s="12"/>
      <c r="H166" s="12"/>
      <c r="I166" s="160"/>
      <c r="J166" s="169">
        <f>BK166</f>
        <v>0</v>
      </c>
      <c r="K166" s="12"/>
      <c r="L166" s="157"/>
      <c r="M166" s="162"/>
      <c r="N166" s="163"/>
      <c r="O166" s="163"/>
      <c r="P166" s="164">
        <f>SUM(P167:P168)</f>
        <v>0</v>
      </c>
      <c r="Q166" s="163"/>
      <c r="R166" s="164">
        <f>SUM(R167:R168)</f>
        <v>0.25669999999999998</v>
      </c>
      <c r="S166" s="163"/>
      <c r="T166" s="165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8" t="s">
        <v>84</v>
      </c>
      <c r="AT166" s="166" t="s">
        <v>75</v>
      </c>
      <c r="AU166" s="166" t="s">
        <v>84</v>
      </c>
      <c r="AY166" s="158" t="s">
        <v>123</v>
      </c>
      <c r="BK166" s="167">
        <f>SUM(BK167:BK168)</f>
        <v>0</v>
      </c>
    </row>
    <row r="167" s="2" customFormat="1" ht="24.15" customHeight="1">
      <c r="A167" s="37"/>
      <c r="B167" s="170"/>
      <c r="C167" s="171" t="s">
        <v>191</v>
      </c>
      <c r="D167" s="171" t="s">
        <v>125</v>
      </c>
      <c r="E167" s="172" t="s">
        <v>192</v>
      </c>
      <c r="F167" s="173" t="s">
        <v>193</v>
      </c>
      <c r="G167" s="174" t="s">
        <v>128</v>
      </c>
      <c r="H167" s="175">
        <v>1</v>
      </c>
      <c r="I167" s="176"/>
      <c r="J167" s="177">
        <f>ROUND(I167*H167,2)</f>
        <v>0</v>
      </c>
      <c r="K167" s="173" t="s">
        <v>129</v>
      </c>
      <c r="L167" s="38"/>
      <c r="M167" s="178" t="s">
        <v>1</v>
      </c>
      <c r="N167" s="179" t="s">
        <v>41</v>
      </c>
      <c r="O167" s="76"/>
      <c r="P167" s="180">
        <f>O167*H167</f>
        <v>0</v>
      </c>
      <c r="Q167" s="180">
        <v>0.25669999999999998</v>
      </c>
      <c r="R167" s="180">
        <f>Q167*H167</f>
        <v>0.25669999999999998</v>
      </c>
      <c r="S167" s="180">
        <v>0</v>
      </c>
      <c r="T167" s="18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2" t="s">
        <v>130</v>
      </c>
      <c r="AT167" s="182" t="s">
        <v>125</v>
      </c>
      <c r="AU167" s="182" t="s">
        <v>86</v>
      </c>
      <c r="AY167" s="18" t="s">
        <v>123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84</v>
      </c>
      <c r="BK167" s="183">
        <f>ROUND(I167*H167,2)</f>
        <v>0</v>
      </c>
      <c r="BL167" s="18" t="s">
        <v>130</v>
      </c>
      <c r="BM167" s="182" t="s">
        <v>194</v>
      </c>
    </row>
    <row r="168" s="13" customFormat="1">
      <c r="A168" s="13"/>
      <c r="B168" s="184"/>
      <c r="C168" s="13"/>
      <c r="D168" s="185" t="s">
        <v>135</v>
      </c>
      <c r="E168" s="186" t="s">
        <v>1</v>
      </c>
      <c r="F168" s="187" t="s">
        <v>195</v>
      </c>
      <c r="G168" s="13"/>
      <c r="H168" s="188">
        <v>1</v>
      </c>
      <c r="I168" s="189"/>
      <c r="J168" s="13"/>
      <c r="K168" s="13"/>
      <c r="L168" s="184"/>
      <c r="M168" s="190"/>
      <c r="N168" s="191"/>
      <c r="O168" s="191"/>
      <c r="P168" s="191"/>
      <c r="Q168" s="191"/>
      <c r="R168" s="191"/>
      <c r="S168" s="191"/>
      <c r="T168" s="19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135</v>
      </c>
      <c r="AU168" s="186" t="s">
        <v>86</v>
      </c>
      <c r="AV168" s="13" t="s">
        <v>86</v>
      </c>
      <c r="AW168" s="13" t="s">
        <v>32</v>
      </c>
      <c r="AX168" s="13" t="s">
        <v>84</v>
      </c>
      <c r="AY168" s="186" t="s">
        <v>123</v>
      </c>
    </row>
    <row r="169" s="12" customFormat="1" ht="22.8" customHeight="1">
      <c r="A169" s="12"/>
      <c r="B169" s="157"/>
      <c r="C169" s="12"/>
      <c r="D169" s="158" t="s">
        <v>75</v>
      </c>
      <c r="E169" s="168" t="s">
        <v>162</v>
      </c>
      <c r="F169" s="168" t="s">
        <v>196</v>
      </c>
      <c r="G169" s="12"/>
      <c r="H169" s="12"/>
      <c r="I169" s="160"/>
      <c r="J169" s="169">
        <f>BK169</f>
        <v>0</v>
      </c>
      <c r="K169" s="12"/>
      <c r="L169" s="157"/>
      <c r="M169" s="162"/>
      <c r="N169" s="163"/>
      <c r="O169" s="163"/>
      <c r="P169" s="164">
        <f>SUM(P170:P171)</f>
        <v>0</v>
      </c>
      <c r="Q169" s="163"/>
      <c r="R169" s="164">
        <f>SUM(R170:R171)</f>
        <v>1.8502199999999998</v>
      </c>
      <c r="S169" s="163"/>
      <c r="T169" s="165">
        <f>SUM(T170:T171)</f>
        <v>1.6200000000000001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8" t="s">
        <v>84</v>
      </c>
      <c r="AT169" s="166" t="s">
        <v>75</v>
      </c>
      <c r="AU169" s="166" t="s">
        <v>84</v>
      </c>
      <c r="AY169" s="158" t="s">
        <v>123</v>
      </c>
      <c r="BK169" s="167">
        <f>SUM(BK170:BK171)</f>
        <v>0</v>
      </c>
    </row>
    <row r="170" s="2" customFormat="1" ht="33" customHeight="1">
      <c r="A170" s="37"/>
      <c r="B170" s="170"/>
      <c r="C170" s="171" t="s">
        <v>197</v>
      </c>
      <c r="D170" s="171" t="s">
        <v>125</v>
      </c>
      <c r="E170" s="172" t="s">
        <v>198</v>
      </c>
      <c r="F170" s="173" t="s">
        <v>199</v>
      </c>
      <c r="G170" s="174" t="s">
        <v>200</v>
      </c>
      <c r="H170" s="175">
        <v>2</v>
      </c>
      <c r="I170" s="176"/>
      <c r="J170" s="177">
        <f>ROUND(I170*H170,2)</f>
        <v>0</v>
      </c>
      <c r="K170" s="173" t="s">
        <v>129</v>
      </c>
      <c r="L170" s="38"/>
      <c r="M170" s="178" t="s">
        <v>1</v>
      </c>
      <c r="N170" s="179" t="s">
        <v>41</v>
      </c>
      <c r="O170" s="76"/>
      <c r="P170" s="180">
        <f>O170*H170</f>
        <v>0</v>
      </c>
      <c r="Q170" s="180">
        <v>0.65847999999999995</v>
      </c>
      <c r="R170" s="180">
        <f>Q170*H170</f>
        <v>1.3169599999999999</v>
      </c>
      <c r="S170" s="180">
        <v>0.66000000000000003</v>
      </c>
      <c r="T170" s="181">
        <f>S170*H170</f>
        <v>1.3200000000000001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2" t="s">
        <v>130</v>
      </c>
      <c r="AT170" s="182" t="s">
        <v>125</v>
      </c>
      <c r="AU170" s="182" t="s">
        <v>86</v>
      </c>
      <c r="AY170" s="18" t="s">
        <v>123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84</v>
      </c>
      <c r="BK170" s="183">
        <f>ROUND(I170*H170,2)</f>
        <v>0</v>
      </c>
      <c r="BL170" s="18" t="s">
        <v>130</v>
      </c>
      <c r="BM170" s="182" t="s">
        <v>201</v>
      </c>
    </row>
    <row r="171" s="2" customFormat="1" ht="24.15" customHeight="1">
      <c r="A171" s="37"/>
      <c r="B171" s="170"/>
      <c r="C171" s="171" t="s">
        <v>202</v>
      </c>
      <c r="D171" s="171" t="s">
        <v>125</v>
      </c>
      <c r="E171" s="172" t="s">
        <v>203</v>
      </c>
      <c r="F171" s="173" t="s">
        <v>204</v>
      </c>
      <c r="G171" s="174" t="s">
        <v>200</v>
      </c>
      <c r="H171" s="175">
        <v>1</v>
      </c>
      <c r="I171" s="176"/>
      <c r="J171" s="177">
        <f>ROUND(I171*H171,2)</f>
        <v>0</v>
      </c>
      <c r="K171" s="173" t="s">
        <v>129</v>
      </c>
      <c r="L171" s="38"/>
      <c r="M171" s="178" t="s">
        <v>1</v>
      </c>
      <c r="N171" s="179" t="s">
        <v>41</v>
      </c>
      <c r="O171" s="76"/>
      <c r="P171" s="180">
        <f>O171*H171</f>
        <v>0</v>
      </c>
      <c r="Q171" s="180">
        <v>0.53325999999999996</v>
      </c>
      <c r="R171" s="180">
        <f>Q171*H171</f>
        <v>0.53325999999999996</v>
      </c>
      <c r="S171" s="180">
        <v>0.29999999999999999</v>
      </c>
      <c r="T171" s="181">
        <f>S171*H171</f>
        <v>0.29999999999999999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2" t="s">
        <v>130</v>
      </c>
      <c r="AT171" s="182" t="s">
        <v>125</v>
      </c>
      <c r="AU171" s="182" t="s">
        <v>86</v>
      </c>
      <c r="AY171" s="18" t="s">
        <v>123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84</v>
      </c>
      <c r="BK171" s="183">
        <f>ROUND(I171*H171,2)</f>
        <v>0</v>
      </c>
      <c r="BL171" s="18" t="s">
        <v>130</v>
      </c>
      <c r="BM171" s="182" t="s">
        <v>205</v>
      </c>
    </row>
    <row r="172" s="12" customFormat="1" ht="22.8" customHeight="1">
      <c r="A172" s="12"/>
      <c r="B172" s="157"/>
      <c r="C172" s="12"/>
      <c r="D172" s="158" t="s">
        <v>75</v>
      </c>
      <c r="E172" s="168" t="s">
        <v>175</v>
      </c>
      <c r="F172" s="168" t="s">
        <v>206</v>
      </c>
      <c r="G172" s="12"/>
      <c r="H172" s="12"/>
      <c r="I172" s="160"/>
      <c r="J172" s="169">
        <f>BK172</f>
        <v>0</v>
      </c>
      <c r="K172" s="12"/>
      <c r="L172" s="157"/>
      <c r="M172" s="162"/>
      <c r="N172" s="163"/>
      <c r="O172" s="163"/>
      <c r="P172" s="164">
        <f>SUM(P173:P184)</f>
        <v>0</v>
      </c>
      <c r="Q172" s="163"/>
      <c r="R172" s="164">
        <f>SUM(R173:R184)</f>
        <v>10.956046000000001</v>
      </c>
      <c r="S172" s="163"/>
      <c r="T172" s="165">
        <f>SUM(T173:T184)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8" t="s">
        <v>84</v>
      </c>
      <c r="AT172" s="166" t="s">
        <v>75</v>
      </c>
      <c r="AU172" s="166" t="s">
        <v>84</v>
      </c>
      <c r="AY172" s="158" t="s">
        <v>123</v>
      </c>
      <c r="BK172" s="167">
        <f>SUM(BK173:BK184)</f>
        <v>0</v>
      </c>
    </row>
    <row r="173" s="2" customFormat="1" ht="37.8" customHeight="1">
      <c r="A173" s="37"/>
      <c r="B173" s="170"/>
      <c r="C173" s="171" t="s">
        <v>207</v>
      </c>
      <c r="D173" s="171" t="s">
        <v>125</v>
      </c>
      <c r="E173" s="172" t="s">
        <v>208</v>
      </c>
      <c r="F173" s="173" t="s">
        <v>209</v>
      </c>
      <c r="G173" s="174" t="s">
        <v>149</v>
      </c>
      <c r="H173" s="175">
        <v>38</v>
      </c>
      <c r="I173" s="176"/>
      <c r="J173" s="177">
        <f>ROUND(I173*H173,2)</f>
        <v>0</v>
      </c>
      <c r="K173" s="173" t="s">
        <v>129</v>
      </c>
      <c r="L173" s="38"/>
      <c r="M173" s="178" t="s">
        <v>1</v>
      </c>
      <c r="N173" s="179" t="s">
        <v>41</v>
      </c>
      <c r="O173" s="76"/>
      <c r="P173" s="180">
        <f>O173*H173</f>
        <v>0</v>
      </c>
      <c r="Q173" s="180">
        <v>0.1295</v>
      </c>
      <c r="R173" s="180">
        <f>Q173*H173</f>
        <v>4.9210000000000003</v>
      </c>
      <c r="S173" s="180">
        <v>0</v>
      </c>
      <c r="T173" s="18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2" t="s">
        <v>130</v>
      </c>
      <c r="AT173" s="182" t="s">
        <v>125</v>
      </c>
      <c r="AU173" s="182" t="s">
        <v>86</v>
      </c>
      <c r="AY173" s="18" t="s">
        <v>123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84</v>
      </c>
      <c r="BK173" s="183">
        <f>ROUND(I173*H173,2)</f>
        <v>0</v>
      </c>
      <c r="BL173" s="18" t="s">
        <v>130</v>
      </c>
      <c r="BM173" s="182" t="s">
        <v>210</v>
      </c>
    </row>
    <row r="174" s="13" customFormat="1">
      <c r="A174" s="13"/>
      <c r="B174" s="184"/>
      <c r="C174" s="13"/>
      <c r="D174" s="185" t="s">
        <v>135</v>
      </c>
      <c r="E174" s="186" t="s">
        <v>1</v>
      </c>
      <c r="F174" s="187" t="s">
        <v>211</v>
      </c>
      <c r="G174" s="13"/>
      <c r="H174" s="188">
        <v>2</v>
      </c>
      <c r="I174" s="189"/>
      <c r="J174" s="13"/>
      <c r="K174" s="13"/>
      <c r="L174" s="184"/>
      <c r="M174" s="190"/>
      <c r="N174" s="191"/>
      <c r="O174" s="191"/>
      <c r="P174" s="191"/>
      <c r="Q174" s="191"/>
      <c r="R174" s="191"/>
      <c r="S174" s="191"/>
      <c r="T174" s="19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6" t="s">
        <v>135</v>
      </c>
      <c r="AU174" s="186" t="s">
        <v>86</v>
      </c>
      <c r="AV174" s="13" t="s">
        <v>86</v>
      </c>
      <c r="AW174" s="13" t="s">
        <v>32</v>
      </c>
      <c r="AX174" s="13" t="s">
        <v>76</v>
      </c>
      <c r="AY174" s="186" t="s">
        <v>123</v>
      </c>
    </row>
    <row r="175" s="13" customFormat="1">
      <c r="A175" s="13"/>
      <c r="B175" s="184"/>
      <c r="C175" s="13"/>
      <c r="D175" s="185" t="s">
        <v>135</v>
      </c>
      <c r="E175" s="186" t="s">
        <v>1</v>
      </c>
      <c r="F175" s="187" t="s">
        <v>212</v>
      </c>
      <c r="G175" s="13"/>
      <c r="H175" s="188">
        <v>6</v>
      </c>
      <c r="I175" s="189"/>
      <c r="J175" s="13"/>
      <c r="K175" s="13"/>
      <c r="L175" s="184"/>
      <c r="M175" s="190"/>
      <c r="N175" s="191"/>
      <c r="O175" s="191"/>
      <c r="P175" s="191"/>
      <c r="Q175" s="191"/>
      <c r="R175" s="191"/>
      <c r="S175" s="191"/>
      <c r="T175" s="19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135</v>
      </c>
      <c r="AU175" s="186" t="s">
        <v>86</v>
      </c>
      <c r="AV175" s="13" t="s">
        <v>86</v>
      </c>
      <c r="AW175" s="13" t="s">
        <v>32</v>
      </c>
      <c r="AX175" s="13" t="s">
        <v>76</v>
      </c>
      <c r="AY175" s="186" t="s">
        <v>123</v>
      </c>
    </row>
    <row r="176" s="14" customFormat="1">
      <c r="A176" s="14"/>
      <c r="B176" s="193"/>
      <c r="C176" s="14"/>
      <c r="D176" s="185" t="s">
        <v>135</v>
      </c>
      <c r="E176" s="194" t="s">
        <v>1</v>
      </c>
      <c r="F176" s="195" t="s">
        <v>138</v>
      </c>
      <c r="G176" s="14"/>
      <c r="H176" s="196">
        <v>8</v>
      </c>
      <c r="I176" s="197"/>
      <c r="J176" s="14"/>
      <c r="K176" s="14"/>
      <c r="L176" s="193"/>
      <c r="M176" s="198"/>
      <c r="N176" s="199"/>
      <c r="O176" s="199"/>
      <c r="P176" s="199"/>
      <c r="Q176" s="199"/>
      <c r="R176" s="199"/>
      <c r="S176" s="199"/>
      <c r="T176" s="20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4" t="s">
        <v>135</v>
      </c>
      <c r="AU176" s="194" t="s">
        <v>86</v>
      </c>
      <c r="AV176" s="14" t="s">
        <v>139</v>
      </c>
      <c r="AW176" s="14" t="s">
        <v>32</v>
      </c>
      <c r="AX176" s="14" t="s">
        <v>76</v>
      </c>
      <c r="AY176" s="194" t="s">
        <v>123</v>
      </c>
    </row>
    <row r="177" s="13" customFormat="1">
      <c r="A177" s="13"/>
      <c r="B177" s="184"/>
      <c r="C177" s="13"/>
      <c r="D177" s="185" t="s">
        <v>135</v>
      </c>
      <c r="E177" s="186" t="s">
        <v>1</v>
      </c>
      <c r="F177" s="187" t="s">
        <v>152</v>
      </c>
      <c r="G177" s="13"/>
      <c r="H177" s="188">
        <v>30</v>
      </c>
      <c r="I177" s="189"/>
      <c r="J177" s="13"/>
      <c r="K177" s="13"/>
      <c r="L177" s="184"/>
      <c r="M177" s="190"/>
      <c r="N177" s="191"/>
      <c r="O177" s="191"/>
      <c r="P177" s="191"/>
      <c r="Q177" s="191"/>
      <c r="R177" s="191"/>
      <c r="S177" s="191"/>
      <c r="T177" s="19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135</v>
      </c>
      <c r="AU177" s="186" t="s">
        <v>86</v>
      </c>
      <c r="AV177" s="13" t="s">
        <v>86</v>
      </c>
      <c r="AW177" s="13" t="s">
        <v>32</v>
      </c>
      <c r="AX177" s="13" t="s">
        <v>76</v>
      </c>
      <c r="AY177" s="186" t="s">
        <v>123</v>
      </c>
    </row>
    <row r="178" s="14" customFormat="1">
      <c r="A178" s="14"/>
      <c r="B178" s="193"/>
      <c r="C178" s="14"/>
      <c r="D178" s="185" t="s">
        <v>135</v>
      </c>
      <c r="E178" s="194" t="s">
        <v>1</v>
      </c>
      <c r="F178" s="195" t="s">
        <v>138</v>
      </c>
      <c r="G178" s="14"/>
      <c r="H178" s="196">
        <v>30</v>
      </c>
      <c r="I178" s="197"/>
      <c r="J178" s="14"/>
      <c r="K178" s="14"/>
      <c r="L178" s="193"/>
      <c r="M178" s="198"/>
      <c r="N178" s="199"/>
      <c r="O178" s="199"/>
      <c r="P178" s="199"/>
      <c r="Q178" s="199"/>
      <c r="R178" s="199"/>
      <c r="S178" s="199"/>
      <c r="T178" s="20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4" t="s">
        <v>135</v>
      </c>
      <c r="AU178" s="194" t="s">
        <v>86</v>
      </c>
      <c r="AV178" s="14" t="s">
        <v>139</v>
      </c>
      <c r="AW178" s="14" t="s">
        <v>32</v>
      </c>
      <c r="AX178" s="14" t="s">
        <v>76</v>
      </c>
      <c r="AY178" s="194" t="s">
        <v>123</v>
      </c>
    </row>
    <row r="179" s="15" customFormat="1">
      <c r="A179" s="15"/>
      <c r="B179" s="201"/>
      <c r="C179" s="15"/>
      <c r="D179" s="185" t="s">
        <v>135</v>
      </c>
      <c r="E179" s="202" t="s">
        <v>1</v>
      </c>
      <c r="F179" s="203" t="s">
        <v>141</v>
      </c>
      <c r="G179" s="15"/>
      <c r="H179" s="204">
        <v>38</v>
      </c>
      <c r="I179" s="205"/>
      <c r="J179" s="15"/>
      <c r="K179" s="15"/>
      <c r="L179" s="201"/>
      <c r="M179" s="206"/>
      <c r="N179" s="207"/>
      <c r="O179" s="207"/>
      <c r="P179" s="207"/>
      <c r="Q179" s="207"/>
      <c r="R179" s="207"/>
      <c r="S179" s="207"/>
      <c r="T179" s="20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2" t="s">
        <v>135</v>
      </c>
      <c r="AU179" s="202" t="s">
        <v>86</v>
      </c>
      <c r="AV179" s="15" t="s">
        <v>130</v>
      </c>
      <c r="AW179" s="15" t="s">
        <v>32</v>
      </c>
      <c r="AX179" s="15" t="s">
        <v>84</v>
      </c>
      <c r="AY179" s="202" t="s">
        <v>123</v>
      </c>
    </row>
    <row r="180" s="2" customFormat="1" ht="16.5" customHeight="1">
      <c r="A180" s="37"/>
      <c r="B180" s="170"/>
      <c r="C180" s="209" t="s">
        <v>213</v>
      </c>
      <c r="D180" s="209" t="s">
        <v>158</v>
      </c>
      <c r="E180" s="210" t="s">
        <v>214</v>
      </c>
      <c r="F180" s="211" t="s">
        <v>215</v>
      </c>
      <c r="G180" s="212" t="s">
        <v>149</v>
      </c>
      <c r="H180" s="213">
        <v>38</v>
      </c>
      <c r="I180" s="214"/>
      <c r="J180" s="215">
        <f>ROUND(I180*H180,2)</f>
        <v>0</v>
      </c>
      <c r="K180" s="211" t="s">
        <v>129</v>
      </c>
      <c r="L180" s="216"/>
      <c r="M180" s="217" t="s">
        <v>1</v>
      </c>
      <c r="N180" s="218" t="s">
        <v>41</v>
      </c>
      <c r="O180" s="76"/>
      <c r="P180" s="180">
        <f>O180*H180</f>
        <v>0</v>
      </c>
      <c r="Q180" s="180">
        <v>0.045999999999999999</v>
      </c>
      <c r="R180" s="180">
        <f>Q180*H180</f>
        <v>1.748</v>
      </c>
      <c r="S180" s="180">
        <v>0</v>
      </c>
      <c r="T180" s="18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2" t="s">
        <v>162</v>
      </c>
      <c r="AT180" s="182" t="s">
        <v>158</v>
      </c>
      <c r="AU180" s="182" t="s">
        <v>86</v>
      </c>
      <c r="AY180" s="18" t="s">
        <v>123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84</v>
      </c>
      <c r="BK180" s="183">
        <f>ROUND(I180*H180,2)</f>
        <v>0</v>
      </c>
      <c r="BL180" s="18" t="s">
        <v>130</v>
      </c>
      <c r="BM180" s="182" t="s">
        <v>216</v>
      </c>
    </row>
    <row r="181" s="2" customFormat="1" ht="24.15" customHeight="1">
      <c r="A181" s="37"/>
      <c r="B181" s="170"/>
      <c r="C181" s="171" t="s">
        <v>217</v>
      </c>
      <c r="D181" s="171" t="s">
        <v>125</v>
      </c>
      <c r="E181" s="172" t="s">
        <v>218</v>
      </c>
      <c r="F181" s="173" t="s">
        <v>219</v>
      </c>
      <c r="G181" s="174" t="s">
        <v>220</v>
      </c>
      <c r="H181" s="175">
        <v>1.8999999999999999</v>
      </c>
      <c r="I181" s="176"/>
      <c r="J181" s="177">
        <f>ROUND(I181*H181,2)</f>
        <v>0</v>
      </c>
      <c r="K181" s="173" t="s">
        <v>129</v>
      </c>
      <c r="L181" s="38"/>
      <c r="M181" s="178" t="s">
        <v>1</v>
      </c>
      <c r="N181" s="179" t="s">
        <v>41</v>
      </c>
      <c r="O181" s="76"/>
      <c r="P181" s="180">
        <f>O181*H181</f>
        <v>0</v>
      </c>
      <c r="Q181" s="180">
        <v>2.2563399999999998</v>
      </c>
      <c r="R181" s="180">
        <f>Q181*H181</f>
        <v>4.2870459999999992</v>
      </c>
      <c r="S181" s="180">
        <v>0</v>
      </c>
      <c r="T181" s="18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2" t="s">
        <v>130</v>
      </c>
      <c r="AT181" s="182" t="s">
        <v>125</v>
      </c>
      <c r="AU181" s="182" t="s">
        <v>86</v>
      </c>
      <c r="AY181" s="18" t="s">
        <v>123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84</v>
      </c>
      <c r="BK181" s="183">
        <f>ROUND(I181*H181,2)</f>
        <v>0</v>
      </c>
      <c r="BL181" s="18" t="s">
        <v>130</v>
      </c>
      <c r="BM181" s="182" t="s">
        <v>221</v>
      </c>
    </row>
    <row r="182" s="13" customFormat="1">
      <c r="A182" s="13"/>
      <c r="B182" s="184"/>
      <c r="C182" s="13"/>
      <c r="D182" s="185" t="s">
        <v>135</v>
      </c>
      <c r="E182" s="186" t="s">
        <v>1</v>
      </c>
      <c r="F182" s="187" t="s">
        <v>222</v>
      </c>
      <c r="G182" s="13"/>
      <c r="H182" s="188">
        <v>1.8999999999999999</v>
      </c>
      <c r="I182" s="189"/>
      <c r="J182" s="13"/>
      <c r="K182" s="13"/>
      <c r="L182" s="184"/>
      <c r="M182" s="190"/>
      <c r="N182" s="191"/>
      <c r="O182" s="191"/>
      <c r="P182" s="191"/>
      <c r="Q182" s="191"/>
      <c r="R182" s="191"/>
      <c r="S182" s="191"/>
      <c r="T182" s="19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135</v>
      </c>
      <c r="AU182" s="186" t="s">
        <v>86</v>
      </c>
      <c r="AV182" s="13" t="s">
        <v>86</v>
      </c>
      <c r="AW182" s="13" t="s">
        <v>32</v>
      </c>
      <c r="AX182" s="13" t="s">
        <v>84</v>
      </c>
      <c r="AY182" s="186" t="s">
        <v>123</v>
      </c>
    </row>
    <row r="183" s="2" customFormat="1" ht="24.15" customHeight="1">
      <c r="A183" s="37"/>
      <c r="B183" s="170"/>
      <c r="C183" s="171" t="s">
        <v>223</v>
      </c>
      <c r="D183" s="171" t="s">
        <v>125</v>
      </c>
      <c r="E183" s="172" t="s">
        <v>224</v>
      </c>
      <c r="F183" s="173" t="s">
        <v>225</v>
      </c>
      <c r="G183" s="174" t="s">
        <v>128</v>
      </c>
      <c r="H183" s="175">
        <v>3.25</v>
      </c>
      <c r="I183" s="176"/>
      <c r="J183" s="177">
        <f>ROUND(I183*H183,2)</f>
        <v>0</v>
      </c>
      <c r="K183" s="173" t="s">
        <v>129</v>
      </c>
      <c r="L183" s="38"/>
      <c r="M183" s="178" t="s">
        <v>1</v>
      </c>
      <c r="N183" s="179" t="s">
        <v>41</v>
      </c>
      <c r="O183" s="76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2" t="s">
        <v>130</v>
      </c>
      <c r="AT183" s="182" t="s">
        <v>125</v>
      </c>
      <c r="AU183" s="182" t="s">
        <v>86</v>
      </c>
      <c r="AY183" s="18" t="s">
        <v>123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84</v>
      </c>
      <c r="BK183" s="183">
        <f>ROUND(I183*H183,2)</f>
        <v>0</v>
      </c>
      <c r="BL183" s="18" t="s">
        <v>130</v>
      </c>
      <c r="BM183" s="182" t="s">
        <v>226</v>
      </c>
    </row>
    <row r="184" s="13" customFormat="1">
      <c r="A184" s="13"/>
      <c r="B184" s="184"/>
      <c r="C184" s="13"/>
      <c r="D184" s="185" t="s">
        <v>135</v>
      </c>
      <c r="E184" s="186" t="s">
        <v>1</v>
      </c>
      <c r="F184" s="187" t="s">
        <v>227</v>
      </c>
      <c r="G184" s="13"/>
      <c r="H184" s="188">
        <v>3.25</v>
      </c>
      <c r="I184" s="189"/>
      <c r="J184" s="13"/>
      <c r="K184" s="13"/>
      <c r="L184" s="184"/>
      <c r="M184" s="190"/>
      <c r="N184" s="191"/>
      <c r="O184" s="191"/>
      <c r="P184" s="191"/>
      <c r="Q184" s="191"/>
      <c r="R184" s="191"/>
      <c r="S184" s="191"/>
      <c r="T184" s="19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6" t="s">
        <v>135</v>
      </c>
      <c r="AU184" s="186" t="s">
        <v>86</v>
      </c>
      <c r="AV184" s="13" t="s">
        <v>86</v>
      </c>
      <c r="AW184" s="13" t="s">
        <v>32</v>
      </c>
      <c r="AX184" s="13" t="s">
        <v>84</v>
      </c>
      <c r="AY184" s="186" t="s">
        <v>123</v>
      </c>
    </row>
    <row r="185" s="12" customFormat="1" ht="22.8" customHeight="1">
      <c r="A185" s="12"/>
      <c r="B185" s="157"/>
      <c r="C185" s="12"/>
      <c r="D185" s="158" t="s">
        <v>75</v>
      </c>
      <c r="E185" s="168" t="s">
        <v>228</v>
      </c>
      <c r="F185" s="168" t="s">
        <v>229</v>
      </c>
      <c r="G185" s="12"/>
      <c r="H185" s="12"/>
      <c r="I185" s="160"/>
      <c r="J185" s="169">
        <f>BK185</f>
        <v>0</v>
      </c>
      <c r="K185" s="12"/>
      <c r="L185" s="157"/>
      <c r="M185" s="162"/>
      <c r="N185" s="163"/>
      <c r="O185" s="163"/>
      <c r="P185" s="164">
        <f>SUM(P186:P193)</f>
        <v>0</v>
      </c>
      <c r="Q185" s="163"/>
      <c r="R185" s="164">
        <f>SUM(R186:R193)</f>
        <v>0</v>
      </c>
      <c r="S185" s="163"/>
      <c r="T185" s="165">
        <f>SUM(T186:T193)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8" t="s">
        <v>84</v>
      </c>
      <c r="AT185" s="166" t="s">
        <v>75</v>
      </c>
      <c r="AU185" s="166" t="s">
        <v>84</v>
      </c>
      <c r="AY185" s="158" t="s">
        <v>123</v>
      </c>
      <c r="BK185" s="167">
        <f>SUM(BK186:BK193)</f>
        <v>0</v>
      </c>
    </row>
    <row r="186" s="2" customFormat="1" ht="24.15" customHeight="1">
      <c r="A186" s="37"/>
      <c r="B186" s="170"/>
      <c r="C186" s="171" t="s">
        <v>230</v>
      </c>
      <c r="D186" s="171" t="s">
        <v>125</v>
      </c>
      <c r="E186" s="172" t="s">
        <v>231</v>
      </c>
      <c r="F186" s="173" t="s">
        <v>232</v>
      </c>
      <c r="G186" s="174" t="s">
        <v>161</v>
      </c>
      <c r="H186" s="175">
        <v>36.533999999999999</v>
      </c>
      <c r="I186" s="176"/>
      <c r="J186" s="177">
        <f>ROUND(I186*H186,2)</f>
        <v>0</v>
      </c>
      <c r="K186" s="173" t="s">
        <v>129</v>
      </c>
      <c r="L186" s="38"/>
      <c r="M186" s="178" t="s">
        <v>1</v>
      </c>
      <c r="N186" s="179" t="s">
        <v>41</v>
      </c>
      <c r="O186" s="76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2" t="s">
        <v>130</v>
      </c>
      <c r="AT186" s="182" t="s">
        <v>125</v>
      </c>
      <c r="AU186" s="182" t="s">
        <v>86</v>
      </c>
      <c r="AY186" s="18" t="s">
        <v>123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84</v>
      </c>
      <c r="BK186" s="183">
        <f>ROUND(I186*H186,2)</f>
        <v>0</v>
      </c>
      <c r="BL186" s="18" t="s">
        <v>130</v>
      </c>
      <c r="BM186" s="182" t="s">
        <v>233</v>
      </c>
    </row>
    <row r="187" s="2" customFormat="1" ht="21.75" customHeight="1">
      <c r="A187" s="37"/>
      <c r="B187" s="170"/>
      <c r="C187" s="171" t="s">
        <v>7</v>
      </c>
      <c r="D187" s="171" t="s">
        <v>125</v>
      </c>
      <c r="E187" s="172" t="s">
        <v>234</v>
      </c>
      <c r="F187" s="173" t="s">
        <v>235</v>
      </c>
      <c r="G187" s="174" t="s">
        <v>161</v>
      </c>
      <c r="H187" s="175">
        <v>36.533999999999999</v>
      </c>
      <c r="I187" s="176"/>
      <c r="J187" s="177">
        <f>ROUND(I187*H187,2)</f>
        <v>0</v>
      </c>
      <c r="K187" s="173" t="s">
        <v>129</v>
      </c>
      <c r="L187" s="38"/>
      <c r="M187" s="178" t="s">
        <v>1</v>
      </c>
      <c r="N187" s="179" t="s">
        <v>41</v>
      </c>
      <c r="O187" s="76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2" t="s">
        <v>130</v>
      </c>
      <c r="AT187" s="182" t="s">
        <v>125</v>
      </c>
      <c r="AU187" s="182" t="s">
        <v>86</v>
      </c>
      <c r="AY187" s="18" t="s">
        <v>123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84</v>
      </c>
      <c r="BK187" s="183">
        <f>ROUND(I187*H187,2)</f>
        <v>0</v>
      </c>
      <c r="BL187" s="18" t="s">
        <v>130</v>
      </c>
      <c r="BM187" s="182" t="s">
        <v>236</v>
      </c>
    </row>
    <row r="188" s="2" customFormat="1" ht="24.15" customHeight="1">
      <c r="A188" s="37"/>
      <c r="B188" s="170"/>
      <c r="C188" s="171" t="s">
        <v>237</v>
      </c>
      <c r="D188" s="171" t="s">
        <v>125</v>
      </c>
      <c r="E188" s="172" t="s">
        <v>238</v>
      </c>
      <c r="F188" s="173" t="s">
        <v>239</v>
      </c>
      <c r="G188" s="174" t="s">
        <v>161</v>
      </c>
      <c r="H188" s="175">
        <v>219.20400000000001</v>
      </c>
      <c r="I188" s="176"/>
      <c r="J188" s="177">
        <f>ROUND(I188*H188,2)</f>
        <v>0</v>
      </c>
      <c r="K188" s="173" t="s">
        <v>129</v>
      </c>
      <c r="L188" s="38"/>
      <c r="M188" s="178" t="s">
        <v>1</v>
      </c>
      <c r="N188" s="179" t="s">
        <v>41</v>
      </c>
      <c r="O188" s="76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2" t="s">
        <v>130</v>
      </c>
      <c r="AT188" s="182" t="s">
        <v>125</v>
      </c>
      <c r="AU188" s="182" t="s">
        <v>86</v>
      </c>
      <c r="AY188" s="18" t="s">
        <v>123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84</v>
      </c>
      <c r="BK188" s="183">
        <f>ROUND(I188*H188,2)</f>
        <v>0</v>
      </c>
      <c r="BL188" s="18" t="s">
        <v>130</v>
      </c>
      <c r="BM188" s="182" t="s">
        <v>240</v>
      </c>
    </row>
    <row r="189" s="13" customFormat="1">
      <c r="A189" s="13"/>
      <c r="B189" s="184"/>
      <c r="C189" s="13"/>
      <c r="D189" s="185" t="s">
        <v>135</v>
      </c>
      <c r="E189" s="186" t="s">
        <v>1</v>
      </c>
      <c r="F189" s="187" t="s">
        <v>241</v>
      </c>
      <c r="G189" s="13"/>
      <c r="H189" s="188">
        <v>219.20400000000001</v>
      </c>
      <c r="I189" s="189"/>
      <c r="J189" s="13"/>
      <c r="K189" s="13"/>
      <c r="L189" s="184"/>
      <c r="M189" s="190"/>
      <c r="N189" s="191"/>
      <c r="O189" s="191"/>
      <c r="P189" s="191"/>
      <c r="Q189" s="191"/>
      <c r="R189" s="191"/>
      <c r="S189" s="191"/>
      <c r="T189" s="19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6" t="s">
        <v>135</v>
      </c>
      <c r="AU189" s="186" t="s">
        <v>86</v>
      </c>
      <c r="AV189" s="13" t="s">
        <v>86</v>
      </c>
      <c r="AW189" s="13" t="s">
        <v>32</v>
      </c>
      <c r="AX189" s="13" t="s">
        <v>84</v>
      </c>
      <c r="AY189" s="186" t="s">
        <v>123</v>
      </c>
    </row>
    <row r="190" s="2" customFormat="1" ht="24.15" customHeight="1">
      <c r="A190" s="37"/>
      <c r="B190" s="170"/>
      <c r="C190" s="171" t="s">
        <v>242</v>
      </c>
      <c r="D190" s="171" t="s">
        <v>125</v>
      </c>
      <c r="E190" s="172" t="s">
        <v>243</v>
      </c>
      <c r="F190" s="173" t="s">
        <v>244</v>
      </c>
      <c r="G190" s="174" t="s">
        <v>161</v>
      </c>
      <c r="H190" s="175">
        <v>36.533999999999999</v>
      </c>
      <c r="I190" s="176"/>
      <c r="J190" s="177">
        <f>ROUND(I190*H190,2)</f>
        <v>0</v>
      </c>
      <c r="K190" s="173" t="s">
        <v>129</v>
      </c>
      <c r="L190" s="38"/>
      <c r="M190" s="178" t="s">
        <v>1</v>
      </c>
      <c r="N190" s="179" t="s">
        <v>41</v>
      </c>
      <c r="O190" s="76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2" t="s">
        <v>130</v>
      </c>
      <c r="AT190" s="182" t="s">
        <v>125</v>
      </c>
      <c r="AU190" s="182" t="s">
        <v>86</v>
      </c>
      <c r="AY190" s="18" t="s">
        <v>123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84</v>
      </c>
      <c r="BK190" s="183">
        <f>ROUND(I190*H190,2)</f>
        <v>0</v>
      </c>
      <c r="BL190" s="18" t="s">
        <v>130</v>
      </c>
      <c r="BM190" s="182" t="s">
        <v>245</v>
      </c>
    </row>
    <row r="191" s="2" customFormat="1" ht="44.25" customHeight="1">
      <c r="A191" s="37"/>
      <c r="B191" s="170"/>
      <c r="C191" s="171" t="s">
        <v>246</v>
      </c>
      <c r="D191" s="171" t="s">
        <v>125</v>
      </c>
      <c r="E191" s="172" t="s">
        <v>247</v>
      </c>
      <c r="F191" s="173" t="s">
        <v>248</v>
      </c>
      <c r="G191" s="174" t="s">
        <v>161</v>
      </c>
      <c r="H191" s="175">
        <v>16.613</v>
      </c>
      <c r="I191" s="176"/>
      <c r="J191" s="177">
        <f>ROUND(I191*H191,2)</f>
        <v>0</v>
      </c>
      <c r="K191" s="173" t="s">
        <v>129</v>
      </c>
      <c r="L191" s="38"/>
      <c r="M191" s="178" t="s">
        <v>1</v>
      </c>
      <c r="N191" s="179" t="s">
        <v>41</v>
      </c>
      <c r="O191" s="76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2" t="s">
        <v>130</v>
      </c>
      <c r="AT191" s="182" t="s">
        <v>125</v>
      </c>
      <c r="AU191" s="182" t="s">
        <v>86</v>
      </c>
      <c r="AY191" s="18" t="s">
        <v>123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8" t="s">
        <v>84</v>
      </c>
      <c r="BK191" s="183">
        <f>ROUND(I191*H191,2)</f>
        <v>0</v>
      </c>
      <c r="BL191" s="18" t="s">
        <v>130</v>
      </c>
      <c r="BM191" s="182" t="s">
        <v>249</v>
      </c>
    </row>
    <row r="192" s="13" customFormat="1">
      <c r="A192" s="13"/>
      <c r="B192" s="184"/>
      <c r="C192" s="13"/>
      <c r="D192" s="185" t="s">
        <v>135</v>
      </c>
      <c r="E192" s="186" t="s">
        <v>1</v>
      </c>
      <c r="F192" s="187" t="s">
        <v>250</v>
      </c>
      <c r="G192" s="13"/>
      <c r="H192" s="188">
        <v>16.613</v>
      </c>
      <c r="I192" s="189"/>
      <c r="J192" s="13"/>
      <c r="K192" s="13"/>
      <c r="L192" s="184"/>
      <c r="M192" s="190"/>
      <c r="N192" s="191"/>
      <c r="O192" s="191"/>
      <c r="P192" s="191"/>
      <c r="Q192" s="191"/>
      <c r="R192" s="191"/>
      <c r="S192" s="191"/>
      <c r="T192" s="19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6" t="s">
        <v>135</v>
      </c>
      <c r="AU192" s="186" t="s">
        <v>86</v>
      </c>
      <c r="AV192" s="13" t="s">
        <v>86</v>
      </c>
      <c r="AW192" s="13" t="s">
        <v>32</v>
      </c>
      <c r="AX192" s="13" t="s">
        <v>84</v>
      </c>
      <c r="AY192" s="186" t="s">
        <v>123</v>
      </c>
    </row>
    <row r="193" s="2" customFormat="1" ht="44.25" customHeight="1">
      <c r="A193" s="37"/>
      <c r="B193" s="170"/>
      <c r="C193" s="171" t="s">
        <v>251</v>
      </c>
      <c r="D193" s="171" t="s">
        <v>125</v>
      </c>
      <c r="E193" s="172" t="s">
        <v>252</v>
      </c>
      <c r="F193" s="173" t="s">
        <v>253</v>
      </c>
      <c r="G193" s="174" t="s">
        <v>161</v>
      </c>
      <c r="H193" s="175">
        <v>19.920999999999999</v>
      </c>
      <c r="I193" s="176"/>
      <c r="J193" s="177">
        <f>ROUND(I193*H193,2)</f>
        <v>0</v>
      </c>
      <c r="K193" s="173" t="s">
        <v>129</v>
      </c>
      <c r="L193" s="38"/>
      <c r="M193" s="178" t="s">
        <v>1</v>
      </c>
      <c r="N193" s="179" t="s">
        <v>41</v>
      </c>
      <c r="O193" s="76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2" t="s">
        <v>130</v>
      </c>
      <c r="AT193" s="182" t="s">
        <v>125</v>
      </c>
      <c r="AU193" s="182" t="s">
        <v>86</v>
      </c>
      <c r="AY193" s="18" t="s">
        <v>123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84</v>
      </c>
      <c r="BK193" s="183">
        <f>ROUND(I193*H193,2)</f>
        <v>0</v>
      </c>
      <c r="BL193" s="18" t="s">
        <v>130</v>
      </c>
      <c r="BM193" s="182" t="s">
        <v>254</v>
      </c>
    </row>
    <row r="194" s="12" customFormat="1" ht="22.8" customHeight="1">
      <c r="A194" s="12"/>
      <c r="B194" s="157"/>
      <c r="C194" s="12"/>
      <c r="D194" s="158" t="s">
        <v>75</v>
      </c>
      <c r="E194" s="168" t="s">
        <v>255</v>
      </c>
      <c r="F194" s="168" t="s">
        <v>256</v>
      </c>
      <c r="G194" s="12"/>
      <c r="H194" s="12"/>
      <c r="I194" s="160"/>
      <c r="J194" s="169">
        <f>BK194</f>
        <v>0</v>
      </c>
      <c r="K194" s="12"/>
      <c r="L194" s="157"/>
      <c r="M194" s="162"/>
      <c r="N194" s="163"/>
      <c r="O194" s="163"/>
      <c r="P194" s="164">
        <f>P195</f>
        <v>0</v>
      </c>
      <c r="Q194" s="163"/>
      <c r="R194" s="164">
        <f>R195</f>
        <v>0</v>
      </c>
      <c r="S194" s="163"/>
      <c r="T194" s="165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8" t="s">
        <v>84</v>
      </c>
      <c r="AT194" s="166" t="s">
        <v>75</v>
      </c>
      <c r="AU194" s="166" t="s">
        <v>84</v>
      </c>
      <c r="AY194" s="158" t="s">
        <v>123</v>
      </c>
      <c r="BK194" s="167">
        <f>BK195</f>
        <v>0</v>
      </c>
    </row>
    <row r="195" s="2" customFormat="1" ht="33" customHeight="1">
      <c r="A195" s="37"/>
      <c r="B195" s="170"/>
      <c r="C195" s="171" t="s">
        <v>257</v>
      </c>
      <c r="D195" s="171" t="s">
        <v>125</v>
      </c>
      <c r="E195" s="172" t="s">
        <v>258</v>
      </c>
      <c r="F195" s="173" t="s">
        <v>259</v>
      </c>
      <c r="G195" s="174" t="s">
        <v>161</v>
      </c>
      <c r="H195" s="175">
        <v>45.579999999999998</v>
      </c>
      <c r="I195" s="176"/>
      <c r="J195" s="177">
        <f>ROUND(I195*H195,2)</f>
        <v>0</v>
      </c>
      <c r="K195" s="173" t="s">
        <v>129</v>
      </c>
      <c r="L195" s="38"/>
      <c r="M195" s="178" t="s">
        <v>1</v>
      </c>
      <c r="N195" s="179" t="s">
        <v>41</v>
      </c>
      <c r="O195" s="76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2" t="s">
        <v>130</v>
      </c>
      <c r="AT195" s="182" t="s">
        <v>125</v>
      </c>
      <c r="AU195" s="182" t="s">
        <v>86</v>
      </c>
      <c r="AY195" s="18" t="s">
        <v>123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84</v>
      </c>
      <c r="BK195" s="183">
        <f>ROUND(I195*H195,2)</f>
        <v>0</v>
      </c>
      <c r="BL195" s="18" t="s">
        <v>130</v>
      </c>
      <c r="BM195" s="182" t="s">
        <v>260</v>
      </c>
    </row>
    <row r="196" s="12" customFormat="1" ht="25.92" customHeight="1">
      <c r="A196" s="12"/>
      <c r="B196" s="157"/>
      <c r="C196" s="12"/>
      <c r="D196" s="158" t="s">
        <v>75</v>
      </c>
      <c r="E196" s="159" t="s">
        <v>261</v>
      </c>
      <c r="F196" s="159" t="s">
        <v>262</v>
      </c>
      <c r="G196" s="12"/>
      <c r="H196" s="12"/>
      <c r="I196" s="160"/>
      <c r="J196" s="161">
        <f>BK196</f>
        <v>0</v>
      </c>
      <c r="K196" s="12"/>
      <c r="L196" s="157"/>
      <c r="M196" s="162"/>
      <c r="N196" s="163"/>
      <c r="O196" s="163"/>
      <c r="P196" s="164">
        <f>P197</f>
        <v>0</v>
      </c>
      <c r="Q196" s="163"/>
      <c r="R196" s="164">
        <f>R197</f>
        <v>0</v>
      </c>
      <c r="S196" s="163"/>
      <c r="T196" s="165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8" t="s">
        <v>153</v>
      </c>
      <c r="AT196" s="166" t="s">
        <v>75</v>
      </c>
      <c r="AU196" s="166" t="s">
        <v>76</v>
      </c>
      <c r="AY196" s="158" t="s">
        <v>123</v>
      </c>
      <c r="BK196" s="167">
        <f>BK197</f>
        <v>0</v>
      </c>
    </row>
    <row r="197" s="12" customFormat="1" ht="22.8" customHeight="1">
      <c r="A197" s="12"/>
      <c r="B197" s="157"/>
      <c r="C197" s="12"/>
      <c r="D197" s="158" t="s">
        <v>75</v>
      </c>
      <c r="E197" s="168" t="s">
        <v>263</v>
      </c>
      <c r="F197" s="168" t="s">
        <v>264</v>
      </c>
      <c r="G197" s="12"/>
      <c r="H197" s="12"/>
      <c r="I197" s="160"/>
      <c r="J197" s="169">
        <f>BK197</f>
        <v>0</v>
      </c>
      <c r="K197" s="12"/>
      <c r="L197" s="157"/>
      <c r="M197" s="162"/>
      <c r="N197" s="163"/>
      <c r="O197" s="163"/>
      <c r="P197" s="164">
        <f>P198</f>
        <v>0</v>
      </c>
      <c r="Q197" s="163"/>
      <c r="R197" s="164">
        <f>R198</f>
        <v>0</v>
      </c>
      <c r="S197" s="163"/>
      <c r="T197" s="165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8" t="s">
        <v>153</v>
      </c>
      <c r="AT197" s="166" t="s">
        <v>75</v>
      </c>
      <c r="AU197" s="166" t="s">
        <v>84</v>
      </c>
      <c r="AY197" s="158" t="s">
        <v>123</v>
      </c>
      <c r="BK197" s="167">
        <f>BK198</f>
        <v>0</v>
      </c>
    </row>
    <row r="198" s="2" customFormat="1" ht="24.15" customHeight="1">
      <c r="A198" s="37"/>
      <c r="B198" s="170"/>
      <c r="C198" s="171" t="s">
        <v>265</v>
      </c>
      <c r="D198" s="171" t="s">
        <v>125</v>
      </c>
      <c r="E198" s="172" t="s">
        <v>266</v>
      </c>
      <c r="F198" s="173" t="s">
        <v>267</v>
      </c>
      <c r="G198" s="174" t="s">
        <v>268</v>
      </c>
      <c r="H198" s="175">
        <v>1</v>
      </c>
      <c r="I198" s="176"/>
      <c r="J198" s="177">
        <f>ROUND(I198*H198,2)</f>
        <v>0</v>
      </c>
      <c r="K198" s="173" t="s">
        <v>129</v>
      </c>
      <c r="L198" s="38"/>
      <c r="M198" s="219" t="s">
        <v>1</v>
      </c>
      <c r="N198" s="220" t="s">
        <v>41</v>
      </c>
      <c r="O198" s="221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2" t="s">
        <v>130</v>
      </c>
      <c r="AT198" s="182" t="s">
        <v>125</v>
      </c>
      <c r="AU198" s="182" t="s">
        <v>86</v>
      </c>
      <c r="AY198" s="18" t="s">
        <v>123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8" t="s">
        <v>84</v>
      </c>
      <c r="BK198" s="183">
        <f>ROUND(I198*H198,2)</f>
        <v>0</v>
      </c>
      <c r="BL198" s="18" t="s">
        <v>130</v>
      </c>
      <c r="BM198" s="182" t="s">
        <v>269</v>
      </c>
    </row>
    <row r="199" s="2" customFormat="1" ht="6.96" customHeight="1">
      <c r="A199" s="37"/>
      <c r="B199" s="59"/>
      <c r="C199" s="60"/>
      <c r="D199" s="60"/>
      <c r="E199" s="60"/>
      <c r="F199" s="60"/>
      <c r="G199" s="60"/>
      <c r="H199" s="60"/>
      <c r="I199" s="60"/>
      <c r="J199" s="60"/>
      <c r="K199" s="60"/>
      <c r="L199" s="38"/>
      <c r="M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</row>
  </sheetData>
  <autoFilter ref="C125:K19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90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Oprava chodníku a přijezdové komunikace MŠ a ZŠ Svibice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270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31</v>
      </c>
      <c r="G12" s="37"/>
      <c r="H12" s="37"/>
      <c r="I12" s="31" t="s">
        <v>22</v>
      </c>
      <c r="J12" s="68" t="str">
        <f>'Rekapitulace stavby'!AN8</f>
        <v>23. 9. 2024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Město Český Těšín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Martin Pniok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ROUND(J125,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ROUND((SUM(BE125:BE159)),  2)</f>
        <v>0</v>
      </c>
      <c r="G33" s="37"/>
      <c r="H33" s="37"/>
      <c r="I33" s="127">
        <v>0.20999999999999999</v>
      </c>
      <c r="J33" s="126">
        <f>ROUND(((SUM(BE125:BE159))*I33),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ROUND((SUM(BF125:BF159)),  2)</f>
        <v>0</v>
      </c>
      <c r="G34" s="37"/>
      <c r="H34" s="37"/>
      <c r="I34" s="127">
        <v>0.12</v>
      </c>
      <c r="J34" s="126">
        <f>ROUND(((SUM(BF125:BF159))*I34),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ROUND((SUM(BG125:BG159)),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ROUND((SUM(BH125:BH159)),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ROUND((SUM(BI125:BI159)),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Oprava chodníku a přijezdové komunikace MŠ a ZŠ Svibice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04 - Příjezdová cesta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23. 9. 2024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Český Těšín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Martin Pniok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94</v>
      </c>
      <c r="D94" s="128"/>
      <c r="E94" s="128"/>
      <c r="F94" s="128"/>
      <c r="G94" s="128"/>
      <c r="H94" s="128"/>
      <c r="I94" s="128"/>
      <c r="J94" s="137" t="s">
        <v>95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96</v>
      </c>
      <c r="D96" s="37"/>
      <c r="E96" s="37"/>
      <c r="F96" s="37"/>
      <c r="G96" s="37"/>
      <c r="H96" s="37"/>
      <c r="I96" s="37"/>
      <c r="J96" s="95">
        <f>J125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97</v>
      </c>
    </row>
    <row r="97" s="9" customFormat="1" ht="24.96" customHeight="1">
      <c r="A97" s="9"/>
      <c r="B97" s="139"/>
      <c r="C97" s="9"/>
      <c r="D97" s="140" t="s">
        <v>98</v>
      </c>
      <c r="E97" s="141"/>
      <c r="F97" s="141"/>
      <c r="G97" s="141"/>
      <c r="H97" s="141"/>
      <c r="I97" s="141"/>
      <c r="J97" s="142">
        <f>J126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99</v>
      </c>
      <c r="E98" s="145"/>
      <c r="F98" s="145"/>
      <c r="G98" s="145"/>
      <c r="H98" s="145"/>
      <c r="I98" s="145"/>
      <c r="J98" s="146">
        <f>J127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100</v>
      </c>
      <c r="E99" s="145"/>
      <c r="F99" s="145"/>
      <c r="G99" s="145"/>
      <c r="H99" s="145"/>
      <c r="I99" s="145"/>
      <c r="J99" s="146">
        <f>J135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102</v>
      </c>
      <c r="E100" s="145"/>
      <c r="F100" s="145"/>
      <c r="G100" s="145"/>
      <c r="H100" s="145"/>
      <c r="I100" s="145"/>
      <c r="J100" s="146">
        <f>J138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103</v>
      </c>
      <c r="E101" s="145"/>
      <c r="F101" s="145"/>
      <c r="G101" s="145"/>
      <c r="H101" s="145"/>
      <c r="I101" s="145"/>
      <c r="J101" s="146">
        <f>J140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104</v>
      </c>
      <c r="E102" s="145"/>
      <c r="F102" s="145"/>
      <c r="G102" s="145"/>
      <c r="H102" s="145"/>
      <c r="I102" s="145"/>
      <c r="J102" s="146">
        <f>J147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105</v>
      </c>
      <c r="E103" s="145"/>
      <c r="F103" s="145"/>
      <c r="G103" s="145"/>
      <c r="H103" s="145"/>
      <c r="I103" s="145"/>
      <c r="J103" s="146">
        <f>J155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9"/>
      <c r="C104" s="9"/>
      <c r="D104" s="140" t="s">
        <v>106</v>
      </c>
      <c r="E104" s="141"/>
      <c r="F104" s="141"/>
      <c r="G104" s="141"/>
      <c r="H104" s="141"/>
      <c r="I104" s="141"/>
      <c r="J104" s="142">
        <f>J157</f>
        <v>0</v>
      </c>
      <c r="K104" s="9"/>
      <c r="L104" s="13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3"/>
      <c r="C105" s="10"/>
      <c r="D105" s="144" t="s">
        <v>107</v>
      </c>
      <c r="E105" s="145"/>
      <c r="F105" s="145"/>
      <c r="G105" s="145"/>
      <c r="H105" s="145"/>
      <c r="I105" s="145"/>
      <c r="J105" s="146">
        <f>J158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108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120" t="str">
        <f>E7</f>
        <v>Oprava chodníku a přijezdové komunikace MŠ a ZŠ Svibice</v>
      </c>
      <c r="F115" s="31"/>
      <c r="G115" s="31"/>
      <c r="H115" s="31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91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E9</f>
        <v>SO 04 - Příjezdová cesta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F12</f>
        <v xml:space="preserve"> </v>
      </c>
      <c r="G119" s="37"/>
      <c r="H119" s="37"/>
      <c r="I119" s="31" t="s">
        <v>22</v>
      </c>
      <c r="J119" s="68" t="str">
        <f>IF(J12="","",J12)</f>
        <v>23. 9. 2024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7"/>
      <c r="E121" s="37"/>
      <c r="F121" s="26" t="str">
        <f>E15</f>
        <v>Město Český Těšín</v>
      </c>
      <c r="G121" s="37"/>
      <c r="H121" s="37"/>
      <c r="I121" s="31" t="s">
        <v>30</v>
      </c>
      <c r="J121" s="35" t="str">
        <f>E21</f>
        <v xml:space="preserve"> 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7"/>
      <c r="E122" s="37"/>
      <c r="F122" s="26" t="str">
        <f>IF(E18="","",E18)</f>
        <v>Vyplň údaj</v>
      </c>
      <c r="G122" s="37"/>
      <c r="H122" s="37"/>
      <c r="I122" s="31" t="s">
        <v>33</v>
      </c>
      <c r="J122" s="35" t="str">
        <f>E24</f>
        <v>Martin Pniok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47"/>
      <c r="B124" s="148"/>
      <c r="C124" s="149" t="s">
        <v>109</v>
      </c>
      <c r="D124" s="150" t="s">
        <v>61</v>
      </c>
      <c r="E124" s="150" t="s">
        <v>57</v>
      </c>
      <c r="F124" s="150" t="s">
        <v>58</v>
      </c>
      <c r="G124" s="150" t="s">
        <v>110</v>
      </c>
      <c r="H124" s="150" t="s">
        <v>111</v>
      </c>
      <c r="I124" s="150" t="s">
        <v>112</v>
      </c>
      <c r="J124" s="150" t="s">
        <v>95</v>
      </c>
      <c r="K124" s="151" t="s">
        <v>113</v>
      </c>
      <c r="L124" s="152"/>
      <c r="M124" s="85" t="s">
        <v>1</v>
      </c>
      <c r="N124" s="86" t="s">
        <v>40</v>
      </c>
      <c r="O124" s="86" t="s">
        <v>114</v>
      </c>
      <c r="P124" s="86" t="s">
        <v>115</v>
      </c>
      <c r="Q124" s="86" t="s">
        <v>116</v>
      </c>
      <c r="R124" s="86" t="s">
        <v>117</v>
      </c>
      <c r="S124" s="86" t="s">
        <v>118</v>
      </c>
      <c r="T124" s="87" t="s">
        <v>119</v>
      </c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</row>
    <row r="125" s="2" customFormat="1" ht="22.8" customHeight="1">
      <c r="A125" s="37"/>
      <c r="B125" s="38"/>
      <c r="C125" s="92" t="s">
        <v>120</v>
      </c>
      <c r="D125" s="37"/>
      <c r="E125" s="37"/>
      <c r="F125" s="37"/>
      <c r="G125" s="37"/>
      <c r="H125" s="37"/>
      <c r="I125" s="37"/>
      <c r="J125" s="153">
        <f>BK125</f>
        <v>0</v>
      </c>
      <c r="K125" s="37"/>
      <c r="L125" s="38"/>
      <c r="M125" s="88"/>
      <c r="N125" s="72"/>
      <c r="O125" s="89"/>
      <c r="P125" s="154">
        <f>P126+P157</f>
        <v>0</v>
      </c>
      <c r="Q125" s="89"/>
      <c r="R125" s="154">
        <f>R126+R157</f>
        <v>23.859975500000001</v>
      </c>
      <c r="S125" s="89"/>
      <c r="T125" s="155">
        <f>T126+T157</f>
        <v>16.453300000000002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75</v>
      </c>
      <c r="AU125" s="18" t="s">
        <v>97</v>
      </c>
      <c r="BK125" s="156">
        <f>BK126+BK157</f>
        <v>0</v>
      </c>
    </row>
    <row r="126" s="12" customFormat="1" ht="25.92" customHeight="1">
      <c r="A126" s="12"/>
      <c r="B126" s="157"/>
      <c r="C126" s="12"/>
      <c r="D126" s="158" t="s">
        <v>75</v>
      </c>
      <c r="E126" s="159" t="s">
        <v>121</v>
      </c>
      <c r="F126" s="159" t="s">
        <v>122</v>
      </c>
      <c r="G126" s="12"/>
      <c r="H126" s="12"/>
      <c r="I126" s="160"/>
      <c r="J126" s="161">
        <f>BK126</f>
        <v>0</v>
      </c>
      <c r="K126" s="12"/>
      <c r="L126" s="157"/>
      <c r="M126" s="162"/>
      <c r="N126" s="163"/>
      <c r="O126" s="163"/>
      <c r="P126" s="164">
        <f>P127+P135+P138+P140+P147+P155</f>
        <v>0</v>
      </c>
      <c r="Q126" s="163"/>
      <c r="R126" s="164">
        <f>R127+R135+R138+R140+R147+R155</f>
        <v>23.859975500000001</v>
      </c>
      <c r="S126" s="163"/>
      <c r="T126" s="165">
        <f>T127+T135+T138+T140+T147+T155</f>
        <v>16.453300000000002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8" t="s">
        <v>84</v>
      </c>
      <c r="AT126" s="166" t="s">
        <v>75</v>
      </c>
      <c r="AU126" s="166" t="s">
        <v>76</v>
      </c>
      <c r="AY126" s="158" t="s">
        <v>123</v>
      </c>
      <c r="BK126" s="167">
        <f>BK127+BK135+BK138+BK140+BK147+BK155</f>
        <v>0</v>
      </c>
    </row>
    <row r="127" s="12" customFormat="1" ht="22.8" customHeight="1">
      <c r="A127" s="12"/>
      <c r="B127" s="157"/>
      <c r="C127" s="12"/>
      <c r="D127" s="158" t="s">
        <v>75</v>
      </c>
      <c r="E127" s="168" t="s">
        <v>84</v>
      </c>
      <c r="F127" s="168" t="s">
        <v>124</v>
      </c>
      <c r="G127" s="12"/>
      <c r="H127" s="12"/>
      <c r="I127" s="160"/>
      <c r="J127" s="169">
        <f>BK127</f>
        <v>0</v>
      </c>
      <c r="K127" s="12"/>
      <c r="L127" s="157"/>
      <c r="M127" s="162"/>
      <c r="N127" s="163"/>
      <c r="O127" s="163"/>
      <c r="P127" s="164">
        <f>SUM(P128:P134)</f>
        <v>0</v>
      </c>
      <c r="Q127" s="163"/>
      <c r="R127" s="164">
        <f>SUM(R128:R134)</f>
        <v>0</v>
      </c>
      <c r="S127" s="163"/>
      <c r="T127" s="165">
        <f>SUM(T128:T134)</f>
        <v>15.853300000000001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84</v>
      </c>
      <c r="AT127" s="166" t="s">
        <v>75</v>
      </c>
      <c r="AU127" s="166" t="s">
        <v>84</v>
      </c>
      <c r="AY127" s="158" t="s">
        <v>123</v>
      </c>
      <c r="BK127" s="167">
        <f>SUM(BK128:BK134)</f>
        <v>0</v>
      </c>
    </row>
    <row r="128" s="2" customFormat="1" ht="16.5" customHeight="1">
      <c r="A128" s="37"/>
      <c r="B128" s="170"/>
      <c r="C128" s="171" t="s">
        <v>84</v>
      </c>
      <c r="D128" s="171" t="s">
        <v>125</v>
      </c>
      <c r="E128" s="172" t="s">
        <v>142</v>
      </c>
      <c r="F128" s="173" t="s">
        <v>143</v>
      </c>
      <c r="G128" s="174" t="s">
        <v>128</v>
      </c>
      <c r="H128" s="175">
        <v>30</v>
      </c>
      <c r="I128" s="176"/>
      <c r="J128" s="177">
        <f>ROUND(I128*H128,2)</f>
        <v>0</v>
      </c>
      <c r="K128" s="173" t="s">
        <v>129</v>
      </c>
      <c r="L128" s="38"/>
      <c r="M128" s="178" t="s">
        <v>1</v>
      </c>
      <c r="N128" s="179" t="s">
        <v>41</v>
      </c>
      <c r="O128" s="76"/>
      <c r="P128" s="180">
        <f>O128*H128</f>
        <v>0</v>
      </c>
      <c r="Q128" s="180">
        <v>0</v>
      </c>
      <c r="R128" s="180">
        <f>Q128*H128</f>
        <v>0</v>
      </c>
      <c r="S128" s="180">
        <v>0.098000000000000004</v>
      </c>
      <c r="T128" s="181">
        <f>S128*H128</f>
        <v>2.9399999999999999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2" t="s">
        <v>130</v>
      </c>
      <c r="AT128" s="182" t="s">
        <v>125</v>
      </c>
      <c r="AU128" s="182" t="s">
        <v>86</v>
      </c>
      <c r="AY128" s="18" t="s">
        <v>123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84</v>
      </c>
      <c r="BK128" s="183">
        <f>ROUND(I128*H128,2)</f>
        <v>0</v>
      </c>
      <c r="BL128" s="18" t="s">
        <v>130</v>
      </c>
      <c r="BM128" s="182" t="s">
        <v>271</v>
      </c>
    </row>
    <row r="129" s="2" customFormat="1" ht="24.15" customHeight="1">
      <c r="A129" s="37"/>
      <c r="B129" s="170"/>
      <c r="C129" s="171" t="s">
        <v>86</v>
      </c>
      <c r="D129" s="171" t="s">
        <v>125</v>
      </c>
      <c r="E129" s="172" t="s">
        <v>272</v>
      </c>
      <c r="F129" s="173" t="s">
        <v>273</v>
      </c>
      <c r="G129" s="174" t="s">
        <v>128</v>
      </c>
      <c r="H129" s="175">
        <v>110.84999999999999</v>
      </c>
      <c r="I129" s="176"/>
      <c r="J129" s="177">
        <f>ROUND(I129*H129,2)</f>
        <v>0</v>
      </c>
      <c r="K129" s="173" t="s">
        <v>129</v>
      </c>
      <c r="L129" s="38"/>
      <c r="M129" s="178" t="s">
        <v>1</v>
      </c>
      <c r="N129" s="179" t="s">
        <v>41</v>
      </c>
      <c r="O129" s="76"/>
      <c r="P129" s="180">
        <f>O129*H129</f>
        <v>0</v>
      </c>
      <c r="Q129" s="180">
        <v>0</v>
      </c>
      <c r="R129" s="180">
        <f>Q129*H129</f>
        <v>0</v>
      </c>
      <c r="S129" s="180">
        <v>0.098000000000000004</v>
      </c>
      <c r="T129" s="181">
        <f>S129*H129</f>
        <v>10.863300000000001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2" t="s">
        <v>130</v>
      </c>
      <c r="AT129" s="182" t="s">
        <v>125</v>
      </c>
      <c r="AU129" s="182" t="s">
        <v>86</v>
      </c>
      <c r="AY129" s="18" t="s">
        <v>123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84</v>
      </c>
      <c r="BK129" s="183">
        <f>ROUND(I129*H129,2)</f>
        <v>0</v>
      </c>
      <c r="BL129" s="18" t="s">
        <v>130</v>
      </c>
      <c r="BM129" s="182" t="s">
        <v>274</v>
      </c>
    </row>
    <row r="130" s="13" customFormat="1">
      <c r="A130" s="13"/>
      <c r="B130" s="184"/>
      <c r="C130" s="13"/>
      <c r="D130" s="185" t="s">
        <v>135</v>
      </c>
      <c r="E130" s="186" t="s">
        <v>1</v>
      </c>
      <c r="F130" s="187" t="s">
        <v>275</v>
      </c>
      <c r="G130" s="13"/>
      <c r="H130" s="188">
        <v>50.575000000000003</v>
      </c>
      <c r="I130" s="189"/>
      <c r="J130" s="13"/>
      <c r="K130" s="13"/>
      <c r="L130" s="184"/>
      <c r="M130" s="190"/>
      <c r="N130" s="191"/>
      <c r="O130" s="191"/>
      <c r="P130" s="191"/>
      <c r="Q130" s="191"/>
      <c r="R130" s="191"/>
      <c r="S130" s="191"/>
      <c r="T130" s="19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135</v>
      </c>
      <c r="AU130" s="186" t="s">
        <v>86</v>
      </c>
      <c r="AV130" s="13" t="s">
        <v>86</v>
      </c>
      <c r="AW130" s="13" t="s">
        <v>32</v>
      </c>
      <c r="AX130" s="13" t="s">
        <v>76</v>
      </c>
      <c r="AY130" s="186" t="s">
        <v>123</v>
      </c>
    </row>
    <row r="131" s="13" customFormat="1">
      <c r="A131" s="13"/>
      <c r="B131" s="184"/>
      <c r="C131" s="13"/>
      <c r="D131" s="185" t="s">
        <v>135</v>
      </c>
      <c r="E131" s="186" t="s">
        <v>1</v>
      </c>
      <c r="F131" s="187" t="s">
        <v>276</v>
      </c>
      <c r="G131" s="13"/>
      <c r="H131" s="188">
        <v>90.275000000000006</v>
      </c>
      <c r="I131" s="189"/>
      <c r="J131" s="13"/>
      <c r="K131" s="13"/>
      <c r="L131" s="184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135</v>
      </c>
      <c r="AU131" s="186" t="s">
        <v>86</v>
      </c>
      <c r="AV131" s="13" t="s">
        <v>86</v>
      </c>
      <c r="AW131" s="13" t="s">
        <v>32</v>
      </c>
      <c r="AX131" s="13" t="s">
        <v>76</v>
      </c>
      <c r="AY131" s="186" t="s">
        <v>123</v>
      </c>
    </row>
    <row r="132" s="13" customFormat="1">
      <c r="A132" s="13"/>
      <c r="B132" s="184"/>
      <c r="C132" s="13"/>
      <c r="D132" s="185" t="s">
        <v>135</v>
      </c>
      <c r="E132" s="186" t="s">
        <v>1</v>
      </c>
      <c r="F132" s="187" t="s">
        <v>277</v>
      </c>
      <c r="G132" s="13"/>
      <c r="H132" s="188">
        <v>-30</v>
      </c>
      <c r="I132" s="189"/>
      <c r="J132" s="13"/>
      <c r="K132" s="13"/>
      <c r="L132" s="184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135</v>
      </c>
      <c r="AU132" s="186" t="s">
        <v>86</v>
      </c>
      <c r="AV132" s="13" t="s">
        <v>86</v>
      </c>
      <c r="AW132" s="13" t="s">
        <v>32</v>
      </c>
      <c r="AX132" s="13" t="s">
        <v>76</v>
      </c>
      <c r="AY132" s="186" t="s">
        <v>123</v>
      </c>
    </row>
    <row r="133" s="15" customFormat="1">
      <c r="A133" s="15"/>
      <c r="B133" s="201"/>
      <c r="C133" s="15"/>
      <c r="D133" s="185" t="s">
        <v>135</v>
      </c>
      <c r="E133" s="202" t="s">
        <v>1</v>
      </c>
      <c r="F133" s="203" t="s">
        <v>141</v>
      </c>
      <c r="G133" s="15"/>
      <c r="H133" s="204">
        <v>110.85000000000002</v>
      </c>
      <c r="I133" s="205"/>
      <c r="J133" s="15"/>
      <c r="K133" s="15"/>
      <c r="L133" s="201"/>
      <c r="M133" s="206"/>
      <c r="N133" s="207"/>
      <c r="O133" s="207"/>
      <c r="P133" s="207"/>
      <c r="Q133" s="207"/>
      <c r="R133" s="207"/>
      <c r="S133" s="207"/>
      <c r="T133" s="20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02" t="s">
        <v>135</v>
      </c>
      <c r="AU133" s="202" t="s">
        <v>86</v>
      </c>
      <c r="AV133" s="15" t="s">
        <v>130</v>
      </c>
      <c r="AW133" s="15" t="s">
        <v>32</v>
      </c>
      <c r="AX133" s="15" t="s">
        <v>84</v>
      </c>
      <c r="AY133" s="202" t="s">
        <v>123</v>
      </c>
    </row>
    <row r="134" s="2" customFormat="1" ht="24.15" customHeight="1">
      <c r="A134" s="37"/>
      <c r="B134" s="170"/>
      <c r="C134" s="171" t="s">
        <v>139</v>
      </c>
      <c r="D134" s="171" t="s">
        <v>125</v>
      </c>
      <c r="E134" s="172" t="s">
        <v>147</v>
      </c>
      <c r="F134" s="173" t="s">
        <v>278</v>
      </c>
      <c r="G134" s="174" t="s">
        <v>149</v>
      </c>
      <c r="H134" s="175">
        <v>10</v>
      </c>
      <c r="I134" s="176"/>
      <c r="J134" s="177">
        <f>ROUND(I134*H134,2)</f>
        <v>0</v>
      </c>
      <c r="K134" s="173" t="s">
        <v>129</v>
      </c>
      <c r="L134" s="38"/>
      <c r="M134" s="178" t="s">
        <v>1</v>
      </c>
      <c r="N134" s="179" t="s">
        <v>41</v>
      </c>
      <c r="O134" s="76"/>
      <c r="P134" s="180">
        <f>O134*H134</f>
        <v>0</v>
      </c>
      <c r="Q134" s="180">
        <v>0</v>
      </c>
      <c r="R134" s="180">
        <f>Q134*H134</f>
        <v>0</v>
      </c>
      <c r="S134" s="180">
        <v>0.20499999999999999</v>
      </c>
      <c r="T134" s="181">
        <f>S134*H134</f>
        <v>2.0499999999999998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2" t="s">
        <v>130</v>
      </c>
      <c r="AT134" s="182" t="s">
        <v>125</v>
      </c>
      <c r="AU134" s="182" t="s">
        <v>86</v>
      </c>
      <c r="AY134" s="18" t="s">
        <v>123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84</v>
      </c>
      <c r="BK134" s="183">
        <f>ROUND(I134*H134,2)</f>
        <v>0</v>
      </c>
      <c r="BL134" s="18" t="s">
        <v>130</v>
      </c>
      <c r="BM134" s="182" t="s">
        <v>150</v>
      </c>
    </row>
    <row r="135" s="12" customFormat="1" ht="22.8" customHeight="1">
      <c r="A135" s="12"/>
      <c r="B135" s="157"/>
      <c r="C135" s="12"/>
      <c r="D135" s="158" t="s">
        <v>75</v>
      </c>
      <c r="E135" s="168" t="s">
        <v>153</v>
      </c>
      <c r="F135" s="168" t="s">
        <v>174</v>
      </c>
      <c r="G135" s="12"/>
      <c r="H135" s="12"/>
      <c r="I135" s="160"/>
      <c r="J135" s="169">
        <f>BK135</f>
        <v>0</v>
      </c>
      <c r="K135" s="12"/>
      <c r="L135" s="157"/>
      <c r="M135" s="162"/>
      <c r="N135" s="163"/>
      <c r="O135" s="163"/>
      <c r="P135" s="164">
        <f>SUM(P136:P137)</f>
        <v>0</v>
      </c>
      <c r="Q135" s="163"/>
      <c r="R135" s="164">
        <f>SUM(R136:R137)</f>
        <v>19.323211499999999</v>
      </c>
      <c r="S135" s="163"/>
      <c r="T135" s="165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8" t="s">
        <v>84</v>
      </c>
      <c r="AT135" s="166" t="s">
        <v>75</v>
      </c>
      <c r="AU135" s="166" t="s">
        <v>84</v>
      </c>
      <c r="AY135" s="158" t="s">
        <v>123</v>
      </c>
      <c r="BK135" s="167">
        <f>SUM(BK136:BK137)</f>
        <v>0</v>
      </c>
    </row>
    <row r="136" s="2" customFormat="1" ht="24.15" customHeight="1">
      <c r="A136" s="37"/>
      <c r="B136" s="170"/>
      <c r="C136" s="171" t="s">
        <v>130</v>
      </c>
      <c r="D136" s="171" t="s">
        <v>125</v>
      </c>
      <c r="E136" s="172" t="s">
        <v>180</v>
      </c>
      <c r="F136" s="173" t="s">
        <v>181</v>
      </c>
      <c r="G136" s="174" t="s">
        <v>128</v>
      </c>
      <c r="H136" s="175">
        <v>140.84999999999999</v>
      </c>
      <c r="I136" s="176"/>
      <c r="J136" s="177">
        <f>ROUND(I136*H136,2)</f>
        <v>0</v>
      </c>
      <c r="K136" s="173" t="s">
        <v>129</v>
      </c>
      <c r="L136" s="38"/>
      <c r="M136" s="178" t="s">
        <v>1</v>
      </c>
      <c r="N136" s="179" t="s">
        <v>41</v>
      </c>
      <c r="O136" s="76"/>
      <c r="P136" s="180">
        <f>O136*H136</f>
        <v>0</v>
      </c>
      <c r="Q136" s="180">
        <v>0.0075300000000000002</v>
      </c>
      <c r="R136" s="180">
        <f>Q136*H136</f>
        <v>1.0606005000000001</v>
      </c>
      <c r="S136" s="180">
        <v>0</v>
      </c>
      <c r="T136" s="18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2" t="s">
        <v>130</v>
      </c>
      <c r="AT136" s="182" t="s">
        <v>125</v>
      </c>
      <c r="AU136" s="182" t="s">
        <v>86</v>
      </c>
      <c r="AY136" s="18" t="s">
        <v>123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84</v>
      </c>
      <c r="BK136" s="183">
        <f>ROUND(I136*H136,2)</f>
        <v>0</v>
      </c>
      <c r="BL136" s="18" t="s">
        <v>130</v>
      </c>
      <c r="BM136" s="182" t="s">
        <v>279</v>
      </c>
    </row>
    <row r="137" s="2" customFormat="1" ht="33" customHeight="1">
      <c r="A137" s="37"/>
      <c r="B137" s="170"/>
      <c r="C137" s="171" t="s">
        <v>153</v>
      </c>
      <c r="D137" s="171" t="s">
        <v>125</v>
      </c>
      <c r="E137" s="172" t="s">
        <v>280</v>
      </c>
      <c r="F137" s="173" t="s">
        <v>281</v>
      </c>
      <c r="G137" s="174" t="s">
        <v>128</v>
      </c>
      <c r="H137" s="175">
        <v>140.84999999999999</v>
      </c>
      <c r="I137" s="176"/>
      <c r="J137" s="177">
        <f>ROUND(I137*H137,2)</f>
        <v>0</v>
      </c>
      <c r="K137" s="173" t="s">
        <v>129</v>
      </c>
      <c r="L137" s="38"/>
      <c r="M137" s="178" t="s">
        <v>1</v>
      </c>
      <c r="N137" s="179" t="s">
        <v>41</v>
      </c>
      <c r="O137" s="76"/>
      <c r="P137" s="180">
        <f>O137*H137</f>
        <v>0</v>
      </c>
      <c r="Q137" s="180">
        <v>0.12966</v>
      </c>
      <c r="R137" s="180">
        <f>Q137*H137</f>
        <v>18.262611</v>
      </c>
      <c r="S137" s="180">
        <v>0</v>
      </c>
      <c r="T137" s="18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2" t="s">
        <v>130</v>
      </c>
      <c r="AT137" s="182" t="s">
        <v>125</v>
      </c>
      <c r="AU137" s="182" t="s">
        <v>86</v>
      </c>
      <c r="AY137" s="18" t="s">
        <v>123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84</v>
      </c>
      <c r="BK137" s="183">
        <f>ROUND(I137*H137,2)</f>
        <v>0</v>
      </c>
      <c r="BL137" s="18" t="s">
        <v>130</v>
      </c>
      <c r="BM137" s="182" t="s">
        <v>282</v>
      </c>
    </row>
    <row r="138" s="12" customFormat="1" ht="22.8" customHeight="1">
      <c r="A138" s="12"/>
      <c r="B138" s="157"/>
      <c r="C138" s="12"/>
      <c r="D138" s="158" t="s">
        <v>75</v>
      </c>
      <c r="E138" s="168" t="s">
        <v>162</v>
      </c>
      <c r="F138" s="168" t="s">
        <v>196</v>
      </c>
      <c r="G138" s="12"/>
      <c r="H138" s="12"/>
      <c r="I138" s="160"/>
      <c r="J138" s="169">
        <f>BK138</f>
        <v>0</v>
      </c>
      <c r="K138" s="12"/>
      <c r="L138" s="157"/>
      <c r="M138" s="162"/>
      <c r="N138" s="163"/>
      <c r="O138" s="163"/>
      <c r="P138" s="164">
        <f>P139</f>
        <v>0</v>
      </c>
      <c r="Q138" s="163"/>
      <c r="R138" s="164">
        <f>R139</f>
        <v>1.0665199999999999</v>
      </c>
      <c r="S138" s="163"/>
      <c r="T138" s="165">
        <f>T139</f>
        <v>0.59999999999999998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8" t="s">
        <v>84</v>
      </c>
      <c r="AT138" s="166" t="s">
        <v>75</v>
      </c>
      <c r="AU138" s="166" t="s">
        <v>84</v>
      </c>
      <c r="AY138" s="158" t="s">
        <v>123</v>
      </c>
      <c r="BK138" s="167">
        <f>BK139</f>
        <v>0</v>
      </c>
    </row>
    <row r="139" s="2" customFormat="1" ht="24.15" customHeight="1">
      <c r="A139" s="37"/>
      <c r="B139" s="170"/>
      <c r="C139" s="171" t="s">
        <v>150</v>
      </c>
      <c r="D139" s="171" t="s">
        <v>125</v>
      </c>
      <c r="E139" s="172" t="s">
        <v>203</v>
      </c>
      <c r="F139" s="173" t="s">
        <v>204</v>
      </c>
      <c r="G139" s="174" t="s">
        <v>200</v>
      </c>
      <c r="H139" s="175">
        <v>2</v>
      </c>
      <c r="I139" s="176"/>
      <c r="J139" s="177">
        <f>ROUND(I139*H139,2)</f>
        <v>0</v>
      </c>
      <c r="K139" s="173" t="s">
        <v>129</v>
      </c>
      <c r="L139" s="38"/>
      <c r="M139" s="178" t="s">
        <v>1</v>
      </c>
      <c r="N139" s="179" t="s">
        <v>41</v>
      </c>
      <c r="O139" s="76"/>
      <c r="P139" s="180">
        <f>O139*H139</f>
        <v>0</v>
      </c>
      <c r="Q139" s="180">
        <v>0.53325999999999996</v>
      </c>
      <c r="R139" s="180">
        <f>Q139*H139</f>
        <v>1.0665199999999999</v>
      </c>
      <c r="S139" s="180">
        <v>0.29999999999999999</v>
      </c>
      <c r="T139" s="181">
        <f>S139*H139</f>
        <v>0.59999999999999998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2" t="s">
        <v>130</v>
      </c>
      <c r="AT139" s="182" t="s">
        <v>125</v>
      </c>
      <c r="AU139" s="182" t="s">
        <v>86</v>
      </c>
      <c r="AY139" s="18" t="s">
        <v>123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84</v>
      </c>
      <c r="BK139" s="183">
        <f>ROUND(I139*H139,2)</f>
        <v>0</v>
      </c>
      <c r="BL139" s="18" t="s">
        <v>130</v>
      </c>
      <c r="BM139" s="182" t="s">
        <v>283</v>
      </c>
    </row>
    <row r="140" s="12" customFormat="1" ht="22.8" customHeight="1">
      <c r="A140" s="12"/>
      <c r="B140" s="157"/>
      <c r="C140" s="12"/>
      <c r="D140" s="158" t="s">
        <v>75</v>
      </c>
      <c r="E140" s="168" t="s">
        <v>175</v>
      </c>
      <c r="F140" s="168" t="s">
        <v>206</v>
      </c>
      <c r="G140" s="12"/>
      <c r="H140" s="12"/>
      <c r="I140" s="160"/>
      <c r="J140" s="169">
        <f>BK140</f>
        <v>0</v>
      </c>
      <c r="K140" s="12"/>
      <c r="L140" s="157"/>
      <c r="M140" s="162"/>
      <c r="N140" s="163"/>
      <c r="O140" s="163"/>
      <c r="P140" s="164">
        <f>SUM(P141:P146)</f>
        <v>0</v>
      </c>
      <c r="Q140" s="163"/>
      <c r="R140" s="164">
        <f>SUM(R141:R146)</f>
        <v>3.4702439999999997</v>
      </c>
      <c r="S140" s="163"/>
      <c r="T140" s="165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8" t="s">
        <v>84</v>
      </c>
      <c r="AT140" s="166" t="s">
        <v>75</v>
      </c>
      <c r="AU140" s="166" t="s">
        <v>84</v>
      </c>
      <c r="AY140" s="158" t="s">
        <v>123</v>
      </c>
      <c r="BK140" s="167">
        <f>SUM(BK141:BK146)</f>
        <v>0</v>
      </c>
    </row>
    <row r="141" s="2" customFormat="1" ht="33" customHeight="1">
      <c r="A141" s="37"/>
      <c r="B141" s="170"/>
      <c r="C141" s="171" t="s">
        <v>165</v>
      </c>
      <c r="D141" s="171" t="s">
        <v>125</v>
      </c>
      <c r="E141" s="172" t="s">
        <v>284</v>
      </c>
      <c r="F141" s="173" t="s">
        <v>285</v>
      </c>
      <c r="G141" s="174" t="s">
        <v>149</v>
      </c>
      <c r="H141" s="175">
        <v>10</v>
      </c>
      <c r="I141" s="176"/>
      <c r="J141" s="177">
        <f>ROUND(I141*H141,2)</f>
        <v>0</v>
      </c>
      <c r="K141" s="173" t="s">
        <v>129</v>
      </c>
      <c r="L141" s="38"/>
      <c r="M141" s="178" t="s">
        <v>1</v>
      </c>
      <c r="N141" s="179" t="s">
        <v>41</v>
      </c>
      <c r="O141" s="76"/>
      <c r="P141" s="180">
        <f>O141*H141</f>
        <v>0</v>
      </c>
      <c r="Q141" s="180">
        <v>0.15540000000000001</v>
      </c>
      <c r="R141" s="180">
        <f>Q141*H141</f>
        <v>1.5540000000000001</v>
      </c>
      <c r="S141" s="180">
        <v>0</v>
      </c>
      <c r="T141" s="181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2" t="s">
        <v>130</v>
      </c>
      <c r="AT141" s="182" t="s">
        <v>125</v>
      </c>
      <c r="AU141" s="182" t="s">
        <v>86</v>
      </c>
      <c r="AY141" s="18" t="s">
        <v>123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84</v>
      </c>
      <c r="BK141" s="183">
        <f>ROUND(I141*H141,2)</f>
        <v>0</v>
      </c>
      <c r="BL141" s="18" t="s">
        <v>130</v>
      </c>
      <c r="BM141" s="182" t="s">
        <v>286</v>
      </c>
    </row>
    <row r="142" s="2" customFormat="1" ht="16.5" customHeight="1">
      <c r="A142" s="37"/>
      <c r="B142" s="170"/>
      <c r="C142" s="209" t="s">
        <v>162</v>
      </c>
      <c r="D142" s="209" t="s">
        <v>158</v>
      </c>
      <c r="E142" s="210" t="s">
        <v>287</v>
      </c>
      <c r="F142" s="211" t="s">
        <v>288</v>
      </c>
      <c r="G142" s="212" t="s">
        <v>149</v>
      </c>
      <c r="H142" s="213">
        <v>10</v>
      </c>
      <c r="I142" s="214"/>
      <c r="J142" s="215">
        <f>ROUND(I142*H142,2)</f>
        <v>0</v>
      </c>
      <c r="K142" s="211" t="s">
        <v>129</v>
      </c>
      <c r="L142" s="216"/>
      <c r="M142" s="217" t="s">
        <v>1</v>
      </c>
      <c r="N142" s="218" t="s">
        <v>41</v>
      </c>
      <c r="O142" s="76"/>
      <c r="P142" s="180">
        <f>O142*H142</f>
        <v>0</v>
      </c>
      <c r="Q142" s="180">
        <v>0.056000000000000001</v>
      </c>
      <c r="R142" s="180">
        <f>Q142*H142</f>
        <v>0.56000000000000005</v>
      </c>
      <c r="S142" s="180">
        <v>0</v>
      </c>
      <c r="T142" s="18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2" t="s">
        <v>162</v>
      </c>
      <c r="AT142" s="182" t="s">
        <v>158</v>
      </c>
      <c r="AU142" s="182" t="s">
        <v>86</v>
      </c>
      <c r="AY142" s="18" t="s">
        <v>123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84</v>
      </c>
      <c r="BK142" s="183">
        <f>ROUND(I142*H142,2)</f>
        <v>0</v>
      </c>
      <c r="BL142" s="18" t="s">
        <v>130</v>
      </c>
      <c r="BM142" s="182" t="s">
        <v>289</v>
      </c>
    </row>
    <row r="143" s="2" customFormat="1" ht="24.15" customHeight="1">
      <c r="A143" s="37"/>
      <c r="B143" s="170"/>
      <c r="C143" s="171" t="s">
        <v>175</v>
      </c>
      <c r="D143" s="171" t="s">
        <v>125</v>
      </c>
      <c r="E143" s="172" t="s">
        <v>218</v>
      </c>
      <c r="F143" s="173" t="s">
        <v>219</v>
      </c>
      <c r="G143" s="174" t="s">
        <v>220</v>
      </c>
      <c r="H143" s="175">
        <v>0.59999999999999998</v>
      </c>
      <c r="I143" s="176"/>
      <c r="J143" s="177">
        <f>ROUND(I143*H143,2)</f>
        <v>0</v>
      </c>
      <c r="K143" s="173" t="s">
        <v>129</v>
      </c>
      <c r="L143" s="38"/>
      <c r="M143" s="178" t="s">
        <v>1</v>
      </c>
      <c r="N143" s="179" t="s">
        <v>41</v>
      </c>
      <c r="O143" s="76"/>
      <c r="P143" s="180">
        <f>O143*H143</f>
        <v>0</v>
      </c>
      <c r="Q143" s="180">
        <v>2.2563399999999998</v>
      </c>
      <c r="R143" s="180">
        <f>Q143*H143</f>
        <v>1.3538039999999998</v>
      </c>
      <c r="S143" s="180">
        <v>0</v>
      </c>
      <c r="T143" s="18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2" t="s">
        <v>130</v>
      </c>
      <c r="AT143" s="182" t="s">
        <v>125</v>
      </c>
      <c r="AU143" s="182" t="s">
        <v>86</v>
      </c>
      <c r="AY143" s="18" t="s">
        <v>123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84</v>
      </c>
      <c r="BK143" s="183">
        <f>ROUND(I143*H143,2)</f>
        <v>0</v>
      </c>
      <c r="BL143" s="18" t="s">
        <v>130</v>
      </c>
      <c r="BM143" s="182" t="s">
        <v>233</v>
      </c>
    </row>
    <row r="144" s="13" customFormat="1">
      <c r="A144" s="13"/>
      <c r="B144" s="184"/>
      <c r="C144" s="13"/>
      <c r="D144" s="185" t="s">
        <v>135</v>
      </c>
      <c r="E144" s="186" t="s">
        <v>1</v>
      </c>
      <c r="F144" s="187" t="s">
        <v>290</v>
      </c>
      <c r="G144" s="13"/>
      <c r="H144" s="188">
        <v>0.59999999999999998</v>
      </c>
      <c r="I144" s="189"/>
      <c r="J144" s="13"/>
      <c r="K144" s="13"/>
      <c r="L144" s="184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135</v>
      </c>
      <c r="AU144" s="186" t="s">
        <v>86</v>
      </c>
      <c r="AV144" s="13" t="s">
        <v>86</v>
      </c>
      <c r="AW144" s="13" t="s">
        <v>32</v>
      </c>
      <c r="AX144" s="13" t="s">
        <v>84</v>
      </c>
      <c r="AY144" s="186" t="s">
        <v>123</v>
      </c>
    </row>
    <row r="145" s="2" customFormat="1" ht="33" customHeight="1">
      <c r="A145" s="37"/>
      <c r="B145" s="170"/>
      <c r="C145" s="171" t="s">
        <v>179</v>
      </c>
      <c r="D145" s="171" t="s">
        <v>125</v>
      </c>
      <c r="E145" s="172" t="s">
        <v>291</v>
      </c>
      <c r="F145" s="173" t="s">
        <v>292</v>
      </c>
      <c r="G145" s="174" t="s">
        <v>149</v>
      </c>
      <c r="H145" s="175">
        <v>4</v>
      </c>
      <c r="I145" s="176"/>
      <c r="J145" s="177">
        <f>ROUND(I145*H145,2)</f>
        <v>0</v>
      </c>
      <c r="K145" s="173" t="s">
        <v>129</v>
      </c>
      <c r="L145" s="38"/>
      <c r="M145" s="178" t="s">
        <v>1</v>
      </c>
      <c r="N145" s="179" t="s">
        <v>41</v>
      </c>
      <c r="O145" s="76"/>
      <c r="P145" s="180">
        <f>O145*H145</f>
        <v>0</v>
      </c>
      <c r="Q145" s="180">
        <v>0.00060999999999999997</v>
      </c>
      <c r="R145" s="180">
        <f>Q145*H145</f>
        <v>0.0024399999999999999</v>
      </c>
      <c r="S145" s="180">
        <v>0</v>
      </c>
      <c r="T145" s="18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2" t="s">
        <v>130</v>
      </c>
      <c r="AT145" s="182" t="s">
        <v>125</v>
      </c>
      <c r="AU145" s="182" t="s">
        <v>86</v>
      </c>
      <c r="AY145" s="18" t="s">
        <v>123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84</v>
      </c>
      <c r="BK145" s="183">
        <f>ROUND(I145*H145,2)</f>
        <v>0</v>
      </c>
      <c r="BL145" s="18" t="s">
        <v>130</v>
      </c>
      <c r="BM145" s="182" t="s">
        <v>293</v>
      </c>
    </row>
    <row r="146" s="2" customFormat="1" ht="16.5" customHeight="1">
      <c r="A146" s="37"/>
      <c r="B146" s="170"/>
      <c r="C146" s="171" t="s">
        <v>183</v>
      </c>
      <c r="D146" s="171" t="s">
        <v>125</v>
      </c>
      <c r="E146" s="172" t="s">
        <v>294</v>
      </c>
      <c r="F146" s="173" t="s">
        <v>295</v>
      </c>
      <c r="G146" s="174" t="s">
        <v>149</v>
      </c>
      <c r="H146" s="175">
        <v>4</v>
      </c>
      <c r="I146" s="176"/>
      <c r="J146" s="177">
        <f>ROUND(I146*H146,2)</f>
        <v>0</v>
      </c>
      <c r="K146" s="173" t="s">
        <v>129</v>
      </c>
      <c r="L146" s="38"/>
      <c r="M146" s="178" t="s">
        <v>1</v>
      </c>
      <c r="N146" s="179" t="s">
        <v>41</v>
      </c>
      <c r="O146" s="76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2" t="s">
        <v>130</v>
      </c>
      <c r="AT146" s="182" t="s">
        <v>125</v>
      </c>
      <c r="AU146" s="182" t="s">
        <v>86</v>
      </c>
      <c r="AY146" s="18" t="s">
        <v>123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84</v>
      </c>
      <c r="BK146" s="183">
        <f>ROUND(I146*H146,2)</f>
        <v>0</v>
      </c>
      <c r="BL146" s="18" t="s">
        <v>130</v>
      </c>
      <c r="BM146" s="182" t="s">
        <v>296</v>
      </c>
    </row>
    <row r="147" s="12" customFormat="1" ht="22.8" customHeight="1">
      <c r="A147" s="12"/>
      <c r="B147" s="157"/>
      <c r="C147" s="12"/>
      <c r="D147" s="158" t="s">
        <v>75</v>
      </c>
      <c r="E147" s="168" t="s">
        <v>228</v>
      </c>
      <c r="F147" s="168" t="s">
        <v>229</v>
      </c>
      <c r="G147" s="12"/>
      <c r="H147" s="12"/>
      <c r="I147" s="160"/>
      <c r="J147" s="169">
        <f>BK147</f>
        <v>0</v>
      </c>
      <c r="K147" s="12"/>
      <c r="L147" s="157"/>
      <c r="M147" s="162"/>
      <c r="N147" s="163"/>
      <c r="O147" s="163"/>
      <c r="P147" s="164">
        <f>SUM(P148:P154)</f>
        <v>0</v>
      </c>
      <c r="Q147" s="163"/>
      <c r="R147" s="164">
        <f>SUM(R148:R154)</f>
        <v>0</v>
      </c>
      <c r="S147" s="163"/>
      <c r="T147" s="165">
        <f>SUM(T148:T154)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8" t="s">
        <v>84</v>
      </c>
      <c r="AT147" s="166" t="s">
        <v>75</v>
      </c>
      <c r="AU147" s="166" t="s">
        <v>84</v>
      </c>
      <c r="AY147" s="158" t="s">
        <v>123</v>
      </c>
      <c r="BK147" s="167">
        <f>SUM(BK148:BK154)</f>
        <v>0</v>
      </c>
    </row>
    <row r="148" s="2" customFormat="1" ht="21.75" customHeight="1">
      <c r="A148" s="37"/>
      <c r="B148" s="170"/>
      <c r="C148" s="171" t="s">
        <v>8</v>
      </c>
      <c r="D148" s="171" t="s">
        <v>125</v>
      </c>
      <c r="E148" s="172" t="s">
        <v>234</v>
      </c>
      <c r="F148" s="173" t="s">
        <v>235</v>
      </c>
      <c r="G148" s="174" t="s">
        <v>161</v>
      </c>
      <c r="H148" s="175">
        <v>16.452999999999999</v>
      </c>
      <c r="I148" s="176"/>
      <c r="J148" s="177">
        <f>ROUND(I148*H148,2)</f>
        <v>0</v>
      </c>
      <c r="K148" s="173" t="s">
        <v>129</v>
      </c>
      <c r="L148" s="38"/>
      <c r="M148" s="178" t="s">
        <v>1</v>
      </c>
      <c r="N148" s="179" t="s">
        <v>41</v>
      </c>
      <c r="O148" s="76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2" t="s">
        <v>130</v>
      </c>
      <c r="AT148" s="182" t="s">
        <v>125</v>
      </c>
      <c r="AU148" s="182" t="s">
        <v>86</v>
      </c>
      <c r="AY148" s="18" t="s">
        <v>123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84</v>
      </c>
      <c r="BK148" s="183">
        <f>ROUND(I148*H148,2)</f>
        <v>0</v>
      </c>
      <c r="BL148" s="18" t="s">
        <v>130</v>
      </c>
      <c r="BM148" s="182" t="s">
        <v>240</v>
      </c>
    </row>
    <row r="149" s="2" customFormat="1" ht="24.15" customHeight="1">
      <c r="A149" s="37"/>
      <c r="B149" s="170"/>
      <c r="C149" s="171" t="s">
        <v>191</v>
      </c>
      <c r="D149" s="171" t="s">
        <v>125</v>
      </c>
      <c r="E149" s="172" t="s">
        <v>238</v>
      </c>
      <c r="F149" s="173" t="s">
        <v>239</v>
      </c>
      <c r="G149" s="174" t="s">
        <v>161</v>
      </c>
      <c r="H149" s="175">
        <v>98.718000000000004</v>
      </c>
      <c r="I149" s="176"/>
      <c r="J149" s="177">
        <f>ROUND(I149*H149,2)</f>
        <v>0</v>
      </c>
      <c r="K149" s="173" t="s">
        <v>129</v>
      </c>
      <c r="L149" s="38"/>
      <c r="M149" s="178" t="s">
        <v>1</v>
      </c>
      <c r="N149" s="179" t="s">
        <v>41</v>
      </c>
      <c r="O149" s="76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2" t="s">
        <v>130</v>
      </c>
      <c r="AT149" s="182" t="s">
        <v>125</v>
      </c>
      <c r="AU149" s="182" t="s">
        <v>86</v>
      </c>
      <c r="AY149" s="18" t="s">
        <v>123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84</v>
      </c>
      <c r="BK149" s="183">
        <f>ROUND(I149*H149,2)</f>
        <v>0</v>
      </c>
      <c r="BL149" s="18" t="s">
        <v>130</v>
      </c>
      <c r="BM149" s="182" t="s">
        <v>245</v>
      </c>
    </row>
    <row r="150" s="13" customFormat="1">
      <c r="A150" s="13"/>
      <c r="B150" s="184"/>
      <c r="C150" s="13"/>
      <c r="D150" s="185" t="s">
        <v>135</v>
      </c>
      <c r="E150" s="186" t="s">
        <v>1</v>
      </c>
      <c r="F150" s="187" t="s">
        <v>297</v>
      </c>
      <c r="G150" s="13"/>
      <c r="H150" s="188">
        <v>98.718000000000004</v>
      </c>
      <c r="I150" s="189"/>
      <c r="J150" s="13"/>
      <c r="K150" s="13"/>
      <c r="L150" s="184"/>
      <c r="M150" s="190"/>
      <c r="N150" s="191"/>
      <c r="O150" s="191"/>
      <c r="P150" s="191"/>
      <c r="Q150" s="191"/>
      <c r="R150" s="191"/>
      <c r="S150" s="191"/>
      <c r="T150" s="19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135</v>
      </c>
      <c r="AU150" s="186" t="s">
        <v>86</v>
      </c>
      <c r="AV150" s="13" t="s">
        <v>86</v>
      </c>
      <c r="AW150" s="13" t="s">
        <v>32</v>
      </c>
      <c r="AX150" s="13" t="s">
        <v>84</v>
      </c>
      <c r="AY150" s="186" t="s">
        <v>123</v>
      </c>
    </row>
    <row r="151" s="2" customFormat="1" ht="24.15" customHeight="1">
      <c r="A151" s="37"/>
      <c r="B151" s="170"/>
      <c r="C151" s="171" t="s">
        <v>197</v>
      </c>
      <c r="D151" s="171" t="s">
        <v>125</v>
      </c>
      <c r="E151" s="172" t="s">
        <v>243</v>
      </c>
      <c r="F151" s="173" t="s">
        <v>244</v>
      </c>
      <c r="G151" s="174" t="s">
        <v>161</v>
      </c>
      <c r="H151" s="175">
        <v>16.452999999999999</v>
      </c>
      <c r="I151" s="176"/>
      <c r="J151" s="177">
        <f>ROUND(I151*H151,2)</f>
        <v>0</v>
      </c>
      <c r="K151" s="173" t="s">
        <v>129</v>
      </c>
      <c r="L151" s="38"/>
      <c r="M151" s="178" t="s">
        <v>1</v>
      </c>
      <c r="N151" s="179" t="s">
        <v>41</v>
      </c>
      <c r="O151" s="76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2" t="s">
        <v>130</v>
      </c>
      <c r="AT151" s="182" t="s">
        <v>125</v>
      </c>
      <c r="AU151" s="182" t="s">
        <v>86</v>
      </c>
      <c r="AY151" s="18" t="s">
        <v>123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84</v>
      </c>
      <c r="BK151" s="183">
        <f>ROUND(I151*H151,2)</f>
        <v>0</v>
      </c>
      <c r="BL151" s="18" t="s">
        <v>130</v>
      </c>
      <c r="BM151" s="182" t="s">
        <v>249</v>
      </c>
    </row>
    <row r="152" s="2" customFormat="1" ht="44.25" customHeight="1">
      <c r="A152" s="37"/>
      <c r="B152" s="170"/>
      <c r="C152" s="171" t="s">
        <v>202</v>
      </c>
      <c r="D152" s="171" t="s">
        <v>125</v>
      </c>
      <c r="E152" s="172" t="s">
        <v>247</v>
      </c>
      <c r="F152" s="173" t="s">
        <v>248</v>
      </c>
      <c r="G152" s="174" t="s">
        <v>161</v>
      </c>
      <c r="H152" s="175">
        <v>2.0499999999999998</v>
      </c>
      <c r="I152" s="176"/>
      <c r="J152" s="177">
        <f>ROUND(I152*H152,2)</f>
        <v>0</v>
      </c>
      <c r="K152" s="173" t="s">
        <v>129</v>
      </c>
      <c r="L152" s="38"/>
      <c r="M152" s="178" t="s">
        <v>1</v>
      </c>
      <c r="N152" s="179" t="s">
        <v>41</v>
      </c>
      <c r="O152" s="76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2" t="s">
        <v>130</v>
      </c>
      <c r="AT152" s="182" t="s">
        <v>125</v>
      </c>
      <c r="AU152" s="182" t="s">
        <v>86</v>
      </c>
      <c r="AY152" s="18" t="s">
        <v>123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84</v>
      </c>
      <c r="BK152" s="183">
        <f>ROUND(I152*H152,2)</f>
        <v>0</v>
      </c>
      <c r="BL152" s="18" t="s">
        <v>130</v>
      </c>
      <c r="BM152" s="182" t="s">
        <v>254</v>
      </c>
    </row>
    <row r="153" s="2" customFormat="1" ht="44.25" customHeight="1">
      <c r="A153" s="37"/>
      <c r="B153" s="170"/>
      <c r="C153" s="171" t="s">
        <v>207</v>
      </c>
      <c r="D153" s="171" t="s">
        <v>125</v>
      </c>
      <c r="E153" s="172" t="s">
        <v>252</v>
      </c>
      <c r="F153" s="173" t="s">
        <v>253</v>
      </c>
      <c r="G153" s="174" t="s">
        <v>161</v>
      </c>
      <c r="H153" s="175">
        <v>14.403000000000001</v>
      </c>
      <c r="I153" s="176"/>
      <c r="J153" s="177">
        <f>ROUND(I153*H153,2)</f>
        <v>0</v>
      </c>
      <c r="K153" s="173" t="s">
        <v>129</v>
      </c>
      <c r="L153" s="38"/>
      <c r="M153" s="178" t="s">
        <v>1</v>
      </c>
      <c r="N153" s="179" t="s">
        <v>41</v>
      </c>
      <c r="O153" s="76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2" t="s">
        <v>130</v>
      </c>
      <c r="AT153" s="182" t="s">
        <v>125</v>
      </c>
      <c r="AU153" s="182" t="s">
        <v>86</v>
      </c>
      <c r="AY153" s="18" t="s">
        <v>123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84</v>
      </c>
      <c r="BK153" s="183">
        <f>ROUND(I153*H153,2)</f>
        <v>0</v>
      </c>
      <c r="BL153" s="18" t="s">
        <v>130</v>
      </c>
      <c r="BM153" s="182" t="s">
        <v>298</v>
      </c>
    </row>
    <row r="154" s="13" customFormat="1">
      <c r="A154" s="13"/>
      <c r="B154" s="184"/>
      <c r="C154" s="13"/>
      <c r="D154" s="185" t="s">
        <v>135</v>
      </c>
      <c r="E154" s="186" t="s">
        <v>1</v>
      </c>
      <c r="F154" s="187" t="s">
        <v>299</v>
      </c>
      <c r="G154" s="13"/>
      <c r="H154" s="188">
        <v>14.403000000000001</v>
      </c>
      <c r="I154" s="189"/>
      <c r="J154" s="13"/>
      <c r="K154" s="13"/>
      <c r="L154" s="184"/>
      <c r="M154" s="190"/>
      <c r="N154" s="191"/>
      <c r="O154" s="191"/>
      <c r="P154" s="191"/>
      <c r="Q154" s="191"/>
      <c r="R154" s="191"/>
      <c r="S154" s="191"/>
      <c r="T154" s="19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135</v>
      </c>
      <c r="AU154" s="186" t="s">
        <v>86</v>
      </c>
      <c r="AV154" s="13" t="s">
        <v>86</v>
      </c>
      <c r="AW154" s="13" t="s">
        <v>32</v>
      </c>
      <c r="AX154" s="13" t="s">
        <v>84</v>
      </c>
      <c r="AY154" s="186" t="s">
        <v>123</v>
      </c>
    </row>
    <row r="155" s="12" customFormat="1" ht="22.8" customHeight="1">
      <c r="A155" s="12"/>
      <c r="B155" s="157"/>
      <c r="C155" s="12"/>
      <c r="D155" s="158" t="s">
        <v>75</v>
      </c>
      <c r="E155" s="168" t="s">
        <v>255</v>
      </c>
      <c r="F155" s="168" t="s">
        <v>256</v>
      </c>
      <c r="G155" s="12"/>
      <c r="H155" s="12"/>
      <c r="I155" s="160"/>
      <c r="J155" s="169">
        <f>BK155</f>
        <v>0</v>
      </c>
      <c r="K155" s="12"/>
      <c r="L155" s="157"/>
      <c r="M155" s="162"/>
      <c r="N155" s="163"/>
      <c r="O155" s="163"/>
      <c r="P155" s="164">
        <f>P156</f>
        <v>0</v>
      </c>
      <c r="Q155" s="163"/>
      <c r="R155" s="164">
        <f>R156</f>
        <v>0</v>
      </c>
      <c r="S155" s="163"/>
      <c r="T155" s="165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8" t="s">
        <v>84</v>
      </c>
      <c r="AT155" s="166" t="s">
        <v>75</v>
      </c>
      <c r="AU155" s="166" t="s">
        <v>84</v>
      </c>
      <c r="AY155" s="158" t="s">
        <v>123</v>
      </c>
      <c r="BK155" s="167">
        <f>BK156</f>
        <v>0</v>
      </c>
    </row>
    <row r="156" s="2" customFormat="1" ht="33" customHeight="1">
      <c r="A156" s="37"/>
      <c r="B156" s="170"/>
      <c r="C156" s="171" t="s">
        <v>213</v>
      </c>
      <c r="D156" s="171" t="s">
        <v>125</v>
      </c>
      <c r="E156" s="172" t="s">
        <v>258</v>
      </c>
      <c r="F156" s="173" t="s">
        <v>259</v>
      </c>
      <c r="G156" s="174" t="s">
        <v>161</v>
      </c>
      <c r="H156" s="175">
        <v>23.859999999999999</v>
      </c>
      <c r="I156" s="176"/>
      <c r="J156" s="177">
        <f>ROUND(I156*H156,2)</f>
        <v>0</v>
      </c>
      <c r="K156" s="173" t="s">
        <v>129</v>
      </c>
      <c r="L156" s="38"/>
      <c r="M156" s="178" t="s">
        <v>1</v>
      </c>
      <c r="N156" s="179" t="s">
        <v>41</v>
      </c>
      <c r="O156" s="76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2" t="s">
        <v>130</v>
      </c>
      <c r="AT156" s="182" t="s">
        <v>125</v>
      </c>
      <c r="AU156" s="182" t="s">
        <v>86</v>
      </c>
      <c r="AY156" s="18" t="s">
        <v>123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84</v>
      </c>
      <c r="BK156" s="183">
        <f>ROUND(I156*H156,2)</f>
        <v>0</v>
      </c>
      <c r="BL156" s="18" t="s">
        <v>130</v>
      </c>
      <c r="BM156" s="182" t="s">
        <v>300</v>
      </c>
    </row>
    <row r="157" s="12" customFormat="1" ht="25.92" customHeight="1">
      <c r="A157" s="12"/>
      <c r="B157" s="157"/>
      <c r="C157" s="12"/>
      <c r="D157" s="158" t="s">
        <v>75</v>
      </c>
      <c r="E157" s="159" t="s">
        <v>261</v>
      </c>
      <c r="F157" s="159" t="s">
        <v>262</v>
      </c>
      <c r="G157" s="12"/>
      <c r="H157" s="12"/>
      <c r="I157" s="160"/>
      <c r="J157" s="161">
        <f>BK157</f>
        <v>0</v>
      </c>
      <c r="K157" s="12"/>
      <c r="L157" s="157"/>
      <c r="M157" s="162"/>
      <c r="N157" s="163"/>
      <c r="O157" s="163"/>
      <c r="P157" s="164">
        <f>P158</f>
        <v>0</v>
      </c>
      <c r="Q157" s="163"/>
      <c r="R157" s="164">
        <f>R158</f>
        <v>0</v>
      </c>
      <c r="S157" s="163"/>
      <c r="T157" s="165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8" t="s">
        <v>153</v>
      </c>
      <c r="AT157" s="166" t="s">
        <v>75</v>
      </c>
      <c r="AU157" s="166" t="s">
        <v>76</v>
      </c>
      <c r="AY157" s="158" t="s">
        <v>123</v>
      </c>
      <c r="BK157" s="167">
        <f>BK158</f>
        <v>0</v>
      </c>
    </row>
    <row r="158" s="12" customFormat="1" ht="22.8" customHeight="1">
      <c r="A158" s="12"/>
      <c r="B158" s="157"/>
      <c r="C158" s="12"/>
      <c r="D158" s="158" t="s">
        <v>75</v>
      </c>
      <c r="E158" s="168" t="s">
        <v>263</v>
      </c>
      <c r="F158" s="168" t="s">
        <v>264</v>
      </c>
      <c r="G158" s="12"/>
      <c r="H158" s="12"/>
      <c r="I158" s="160"/>
      <c r="J158" s="169">
        <f>BK158</f>
        <v>0</v>
      </c>
      <c r="K158" s="12"/>
      <c r="L158" s="157"/>
      <c r="M158" s="162"/>
      <c r="N158" s="163"/>
      <c r="O158" s="163"/>
      <c r="P158" s="164">
        <f>P159</f>
        <v>0</v>
      </c>
      <c r="Q158" s="163"/>
      <c r="R158" s="164">
        <f>R159</f>
        <v>0</v>
      </c>
      <c r="S158" s="163"/>
      <c r="T158" s="165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8" t="s">
        <v>153</v>
      </c>
      <c r="AT158" s="166" t="s">
        <v>75</v>
      </c>
      <c r="AU158" s="166" t="s">
        <v>84</v>
      </c>
      <c r="AY158" s="158" t="s">
        <v>123</v>
      </c>
      <c r="BK158" s="167">
        <f>BK159</f>
        <v>0</v>
      </c>
    </row>
    <row r="159" s="2" customFormat="1" ht="24.15" customHeight="1">
      <c r="A159" s="37"/>
      <c r="B159" s="170"/>
      <c r="C159" s="171" t="s">
        <v>217</v>
      </c>
      <c r="D159" s="171" t="s">
        <v>125</v>
      </c>
      <c r="E159" s="172" t="s">
        <v>266</v>
      </c>
      <c r="F159" s="173" t="s">
        <v>267</v>
      </c>
      <c r="G159" s="174" t="s">
        <v>268</v>
      </c>
      <c r="H159" s="175">
        <v>1</v>
      </c>
      <c r="I159" s="176"/>
      <c r="J159" s="177">
        <f>ROUND(I159*H159,2)</f>
        <v>0</v>
      </c>
      <c r="K159" s="173" t="s">
        <v>1</v>
      </c>
      <c r="L159" s="38"/>
      <c r="M159" s="219" t="s">
        <v>1</v>
      </c>
      <c r="N159" s="220" t="s">
        <v>41</v>
      </c>
      <c r="O159" s="221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2" t="s">
        <v>130</v>
      </c>
      <c r="AT159" s="182" t="s">
        <v>125</v>
      </c>
      <c r="AU159" s="182" t="s">
        <v>86</v>
      </c>
      <c r="AY159" s="18" t="s">
        <v>123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84</v>
      </c>
      <c r="BK159" s="183">
        <f>ROUND(I159*H159,2)</f>
        <v>0</v>
      </c>
      <c r="BL159" s="18" t="s">
        <v>130</v>
      </c>
      <c r="BM159" s="182" t="s">
        <v>301</v>
      </c>
    </row>
    <row r="160" s="2" customFormat="1" ht="6.96" customHeight="1">
      <c r="A160" s="37"/>
      <c r="B160" s="59"/>
      <c r="C160" s="60"/>
      <c r="D160" s="60"/>
      <c r="E160" s="60"/>
      <c r="F160" s="60"/>
      <c r="G160" s="60"/>
      <c r="H160" s="60"/>
      <c r="I160" s="60"/>
      <c r="J160" s="60"/>
      <c r="K160" s="60"/>
      <c r="L160" s="38"/>
      <c r="M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</row>
  </sheetData>
  <autoFilter ref="C124:K15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Gaming\Lenovo</dc:creator>
  <cp:lastModifiedBy>Gaming\Lenovo</cp:lastModifiedBy>
  <dcterms:created xsi:type="dcterms:W3CDTF">2025-02-25T07:33:22Z</dcterms:created>
  <dcterms:modified xsi:type="dcterms:W3CDTF">2025-02-25T07:33:25Z</dcterms:modified>
</cp:coreProperties>
</file>