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vans\Desktop\ŠNAPKA SLUŽBY\Zakázky\ZAK 25-013101 Opravy ploch ul. Slezská Český Těšín\Rozpočet, VV\"/>
    </mc:Choice>
  </mc:AlternateContent>
  <bookViews>
    <workbookView xWindow="0" yWindow="0" windowWidth="0" windowHeight="0"/>
  </bookViews>
  <sheets>
    <sheet name="Rekapitulace stavby" sheetId="1" r:id="rId1"/>
    <sheet name="CH1 - Chodník č. 1" sheetId="2" r:id="rId2"/>
    <sheet name="CH2 - Chodník č. 2" sheetId="3" r:id="rId3"/>
    <sheet name="CH3 - Chodník č. 3" sheetId="4" r:id="rId4"/>
    <sheet name="CH4 - Chodník č. 4" sheetId="5" r:id="rId5"/>
    <sheet name="CH5 - Chodník č. 5" sheetId="6" r:id="rId6"/>
    <sheet name="CH6 - Chodník č. 6" sheetId="7" r:id="rId7"/>
    <sheet name="S1 - Sjezd č. 1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'CH1 - Chodník č. 1'!$C$126:$K$171</definedName>
    <definedName name="_xlnm.Print_Area" localSheetId="1">'CH1 - Chodník č. 1'!$C$4:$J$76,'CH1 - Chodník č. 1'!$C$82:$J$108,'CH1 - Chodník č. 1'!$C$114:$J$171</definedName>
    <definedName name="_xlnm.Print_Titles" localSheetId="1">'CH1 - Chodník č. 1'!$126:$126</definedName>
    <definedName name="_xlnm._FilterDatabase" localSheetId="2" hidden="1">'CH2 - Chodník č. 2'!$C$126:$K$171</definedName>
    <definedName name="_xlnm.Print_Area" localSheetId="2">'CH2 - Chodník č. 2'!$C$4:$J$76,'CH2 - Chodník č. 2'!$C$82:$J$108,'CH2 - Chodník č. 2'!$C$114:$J$171</definedName>
    <definedName name="_xlnm.Print_Titles" localSheetId="2">'CH2 - Chodník č. 2'!$126:$126</definedName>
    <definedName name="_xlnm._FilterDatabase" localSheetId="3" hidden="1">'CH3 - Chodník č. 3'!$C$126:$K$171</definedName>
    <definedName name="_xlnm.Print_Area" localSheetId="3">'CH3 - Chodník č. 3'!$C$4:$J$76,'CH3 - Chodník č. 3'!$C$82:$J$108,'CH3 - Chodník č. 3'!$C$114:$J$171</definedName>
    <definedName name="_xlnm.Print_Titles" localSheetId="3">'CH3 - Chodník č. 3'!$126:$126</definedName>
    <definedName name="_xlnm._FilterDatabase" localSheetId="4" hidden="1">'CH4 - Chodník č. 4'!$C$127:$K$191</definedName>
    <definedName name="_xlnm.Print_Area" localSheetId="4">'CH4 - Chodník č. 4'!$C$4:$J$76,'CH4 - Chodník č. 4'!$C$82:$J$109,'CH4 - Chodník č. 4'!$C$115:$J$191</definedName>
    <definedName name="_xlnm.Print_Titles" localSheetId="4">'CH4 - Chodník č. 4'!$127:$127</definedName>
    <definedName name="_xlnm._FilterDatabase" localSheetId="5" hidden="1">'CH5 - Chodník č. 5'!$C$126:$K$171</definedName>
    <definedName name="_xlnm.Print_Area" localSheetId="5">'CH5 - Chodník č. 5'!$C$4:$J$76,'CH5 - Chodník č. 5'!$C$82:$J$108,'CH5 - Chodník č. 5'!$C$114:$J$171</definedName>
    <definedName name="_xlnm.Print_Titles" localSheetId="5">'CH5 - Chodník č. 5'!$126:$126</definedName>
    <definedName name="_xlnm._FilterDatabase" localSheetId="6" hidden="1">'CH6 - Chodník č. 6'!$C$126:$K$167</definedName>
    <definedName name="_xlnm.Print_Area" localSheetId="6">'CH6 - Chodník č. 6'!$C$4:$J$76,'CH6 - Chodník č. 6'!$C$82:$J$108,'CH6 - Chodník č. 6'!$C$114:$J$167</definedName>
    <definedName name="_xlnm.Print_Titles" localSheetId="6">'CH6 - Chodník č. 6'!$126:$126</definedName>
    <definedName name="_xlnm._FilterDatabase" localSheetId="7" hidden="1">'S1 - Sjezd č. 1'!$C$126:$K$189</definedName>
    <definedName name="_xlnm.Print_Area" localSheetId="7">'S1 - Sjezd č. 1'!$C$4:$J$76,'S1 - Sjezd č. 1'!$C$82:$J$108,'S1 - Sjezd č. 1'!$C$114:$J$189</definedName>
    <definedName name="_xlnm.Print_Titles" localSheetId="7">'S1 - Sjezd č. 1'!$126:$126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T183"/>
  <c r="R184"/>
  <c r="R183"/>
  <c r="P184"/>
  <c r="P183"/>
  <c r="BI182"/>
  <c r="BH182"/>
  <c r="BG182"/>
  <c r="BF182"/>
  <c r="T182"/>
  <c r="T181"/>
  <c r="R182"/>
  <c r="R181"/>
  <c r="P182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117"/>
  <c i="7" r="J37"/>
  <c r="J36"/>
  <c i="1" r="AY100"/>
  <c i="7" r="J35"/>
  <c i="1" r="AX100"/>
  <c i="7"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T161"/>
  <c r="R162"/>
  <c r="R161"/>
  <c r="P162"/>
  <c r="P161"/>
  <c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J124"/>
  <c r="J123"/>
  <c r="F123"/>
  <c r="F121"/>
  <c r="E119"/>
  <c r="J92"/>
  <c r="J91"/>
  <c r="F91"/>
  <c r="F89"/>
  <c r="E87"/>
  <c r="J18"/>
  <c r="E18"/>
  <c r="F124"/>
  <c r="J17"/>
  <c r="J12"/>
  <c r="J89"/>
  <c r="E7"/>
  <c r="E85"/>
  <c i="6" r="J37"/>
  <c r="J36"/>
  <c i="1" r="AY99"/>
  <c i="6" r="J35"/>
  <c i="1" r="AX99"/>
  <c i="6"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J124"/>
  <c r="J123"/>
  <c r="F123"/>
  <c r="F121"/>
  <c r="E119"/>
  <c r="J92"/>
  <c r="J91"/>
  <c r="F91"/>
  <c r="F89"/>
  <c r="E87"/>
  <c r="J18"/>
  <c r="E18"/>
  <c r="F92"/>
  <c r="J17"/>
  <c r="J12"/>
  <c r="J121"/>
  <c r="E7"/>
  <c r="E85"/>
  <c i="5" r="J37"/>
  <c r="J36"/>
  <c i="1" r="AY98"/>
  <c i="5" r="J35"/>
  <c i="1" r="AX98"/>
  <c i="5"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T185"/>
  <c r="R186"/>
  <c r="R185"/>
  <c r="P186"/>
  <c r="P185"/>
  <c r="BI184"/>
  <c r="BH184"/>
  <c r="BG184"/>
  <c r="BF184"/>
  <c r="T184"/>
  <c r="T183"/>
  <c r="R184"/>
  <c r="R183"/>
  <c r="P184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118"/>
  <c i="4" r="J37"/>
  <c r="J36"/>
  <c i="1" r="AY97"/>
  <c i="4" r="J35"/>
  <c i="1" r="AX97"/>
  <c i="4"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3" r="J37"/>
  <c r="J36"/>
  <c i="1" r="AY96"/>
  <c i="3" r="J35"/>
  <c i="1" r="AX96"/>
  <c i="3"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J124"/>
  <c r="J123"/>
  <c r="F123"/>
  <c r="F121"/>
  <c r="E119"/>
  <c r="J92"/>
  <c r="J91"/>
  <c r="F91"/>
  <c r="F89"/>
  <c r="E87"/>
  <c r="J18"/>
  <c r="E18"/>
  <c r="F92"/>
  <c r="J17"/>
  <c r="J12"/>
  <c r="J89"/>
  <c r="E7"/>
  <c r="E117"/>
  <c i="2" r="J37"/>
  <c r="J36"/>
  <c i="1" r="AY95"/>
  <c i="2" r="J35"/>
  <c i="1" r="AX95"/>
  <c i="2"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1" r="L90"/>
  <c r="AM90"/>
  <c r="AM89"/>
  <c r="L89"/>
  <c r="AM87"/>
  <c r="L87"/>
  <c r="L85"/>
  <c r="L84"/>
  <c i="2" r="J166"/>
  <c r="J158"/>
  <c r="J151"/>
  <c r="BK142"/>
  <c r="BK135"/>
  <c i="1" r="AS94"/>
  <c i="3" r="J130"/>
  <c r="J158"/>
  <c r="J166"/>
  <c r="BK164"/>
  <c r="J151"/>
  <c i="4" r="BK144"/>
  <c r="BK135"/>
  <c i="5" r="J149"/>
  <c r="BK151"/>
  <c r="J189"/>
  <c r="BK135"/>
  <c r="BK186"/>
  <c r="BK145"/>
  <c i="6" r="J146"/>
  <c r="J135"/>
  <c r="J164"/>
  <c r="BK160"/>
  <c r="J155"/>
  <c r="BK153"/>
  <c r="BK146"/>
  <c r="J140"/>
  <c r="BK130"/>
  <c r="BK166"/>
  <c r="BK151"/>
  <c r="BK149"/>
  <c r="J144"/>
  <c r="BK135"/>
  <c r="J133"/>
  <c r="J168"/>
  <c r="J151"/>
  <c r="J158"/>
  <c i="7" r="J165"/>
  <c r="BK130"/>
  <c r="J162"/>
  <c r="J149"/>
  <c r="J142"/>
  <c i="8" r="BK169"/>
  <c r="BK134"/>
  <c r="J150"/>
  <c r="BK132"/>
  <c r="BK130"/>
  <c r="J141"/>
  <c r="BK184"/>
  <c i="2" r="BK171"/>
  <c r="J171"/>
  <c r="BK169"/>
  <c r="BK168"/>
  <c r="BK166"/>
  <c r="J164"/>
  <c r="BK149"/>
  <c r="J142"/>
  <c r="J135"/>
  <c i="3" r="BK171"/>
  <c r="J140"/>
  <c r="BK168"/>
  <c r="BK166"/>
  <c r="J137"/>
  <c i="4" r="BK151"/>
  <c r="J146"/>
  <c r="J130"/>
  <c r="BK171"/>
  <c r="BK168"/>
  <c r="J164"/>
  <c i="5" r="J156"/>
  <c r="BK133"/>
  <c r="J173"/>
  <c r="J191"/>
  <c r="J188"/>
  <c r="BK167"/>
  <c i="6" r="J142"/>
  <c r="J130"/>
  <c r="BK168"/>
  <c i="7" r="J164"/>
  <c r="J137"/>
  <c r="J147"/>
  <c r="BK142"/>
  <c r="BK167"/>
  <c i="8" r="J184"/>
  <c r="J178"/>
  <c r="J143"/>
  <c r="BK162"/>
  <c r="J132"/>
  <c r="BK150"/>
  <c i="2" r="BK155"/>
  <c r="J146"/>
  <c r="J140"/>
  <c r="J133"/>
  <c i="3" r="J153"/>
  <c r="J171"/>
  <c r="J160"/>
  <c i="4" r="J160"/>
  <c r="J153"/>
  <c r="J144"/>
  <c i="5" r="BK184"/>
  <c r="J171"/>
  <c r="BK188"/>
  <c r="BK147"/>
  <c r="J135"/>
  <c r="J178"/>
  <c i="6" r="BK155"/>
  <c r="BK158"/>
  <c i="7" r="J145"/>
  <c r="BK133"/>
  <c r="BK165"/>
  <c r="BK145"/>
  <c r="J167"/>
  <c i="8" r="J165"/>
  <c r="BK165"/>
  <c r="BK167"/>
  <c r="BK171"/>
  <c r="J176"/>
  <c r="BK143"/>
  <c r="BK187"/>
  <c r="J139"/>
  <c i="2" r="BK158"/>
  <c r="J153"/>
  <c r="BK144"/>
  <c r="BK133"/>
  <c i="3" r="BK155"/>
  <c r="J168"/>
  <c r="J144"/>
  <c r="BK137"/>
  <c r="BK160"/>
  <c r="BK144"/>
  <c r="BK140"/>
  <c i="4" r="J169"/>
  <c r="J137"/>
  <c r="J149"/>
  <c i="5" r="J151"/>
  <c r="BK160"/>
  <c r="BK164"/>
  <c r="BK189"/>
  <c r="J184"/>
  <c i="6" r="J160"/>
  <c r="BK133"/>
  <c r="BK171"/>
  <c i="7" r="BK140"/>
  <c r="BK147"/>
  <c r="BK160"/>
  <c r="J156"/>
  <c r="J135"/>
  <c i="8" r="J152"/>
  <c r="J162"/>
  <c r="BK152"/>
  <c r="BK173"/>
  <c r="J182"/>
  <c r="J189"/>
  <c i="2" r="BK164"/>
  <c r="J155"/>
  <c r="BK146"/>
  <c r="BK137"/>
  <c i="3" r="J169"/>
  <c r="BK169"/>
  <c r="BK151"/>
  <c r="J155"/>
  <c r="J133"/>
  <c i="4" r="BK142"/>
  <c r="J151"/>
  <c i="5" r="BK154"/>
  <c r="J186"/>
  <c r="J142"/>
  <c r="J158"/>
  <c r="BK178"/>
  <c r="J133"/>
  <c r="BK156"/>
  <c i="6" r="BK137"/>
  <c r="J169"/>
  <c r="J149"/>
  <c i="7" r="BK154"/>
  <c r="J133"/>
  <c r="J154"/>
  <c i="8" r="J137"/>
  <c r="J130"/>
  <c r="BK137"/>
  <c r="J160"/>
  <c r="BK148"/>
  <c r="J145"/>
  <c r="BK158"/>
  <c i="2" r="BK160"/>
  <c r="BK151"/>
  <c r="J144"/>
  <c r="J137"/>
  <c r="BK130"/>
  <c i="3" r="J149"/>
  <c r="BK142"/>
  <c r="J164"/>
  <c r="BK135"/>
  <c r="BK153"/>
  <c r="BK158"/>
  <c i="4" r="BK164"/>
  <c r="J142"/>
  <c i="5" r="BK171"/>
  <c r="J164"/>
  <c r="J137"/>
  <c r="BK131"/>
  <c r="J160"/>
  <c r="BK169"/>
  <c i="6" r="BK144"/>
  <c r="J137"/>
  <c r="BK140"/>
  <c i="7" r="BK156"/>
  <c r="BK135"/>
  <c r="J160"/>
  <c r="J140"/>
  <c i="8" r="BK145"/>
  <c r="BK139"/>
  <c r="BK186"/>
  <c r="BK178"/>
  <c r="J158"/>
  <c r="J156"/>
  <c r="BK182"/>
  <c i="4" r="BK133"/>
  <c r="BK140"/>
  <c r="BK158"/>
  <c r="BK149"/>
  <c i="5" r="J175"/>
  <c r="BK162"/>
  <c r="BK142"/>
  <c r="J167"/>
  <c r="J147"/>
  <c r="J140"/>
  <c r="J162"/>
  <c r="J154"/>
  <c r="BK191"/>
  <c r="J180"/>
  <c i="6" r="J166"/>
  <c r="J153"/>
  <c r="BK142"/>
  <c i="7" r="BK151"/>
  <c r="BK137"/>
  <c r="BK162"/>
  <c i="8" r="J186"/>
  <c r="J134"/>
  <c r="J154"/>
  <c r="BK141"/>
  <c r="J167"/>
  <c r="BK176"/>
  <c r="J173"/>
  <c i="2" r="J169"/>
  <c r="J168"/>
  <c r="J160"/>
  <c r="BK153"/>
  <c r="J149"/>
  <c r="BK140"/>
  <c r="J130"/>
  <c i="3" r="BK130"/>
  <c r="J146"/>
  <c r="J142"/>
  <c r="J135"/>
  <c r="BK133"/>
  <c r="BK149"/>
  <c r="BK146"/>
  <c i="4" r="J166"/>
  <c r="BK166"/>
  <c r="BK160"/>
  <c r="BK169"/>
  <c r="J168"/>
  <c r="J158"/>
  <c r="J155"/>
  <c r="BK153"/>
  <c r="BK146"/>
  <c r="J140"/>
  <c r="J135"/>
  <c r="J133"/>
  <c r="J171"/>
  <c r="BK155"/>
  <c r="BK137"/>
  <c r="BK130"/>
  <c i="5" r="BK180"/>
  <c r="BK173"/>
  <c r="J169"/>
  <c r="BK149"/>
  <c r="BK137"/>
  <c r="BK158"/>
  <c r="J131"/>
  <c r="BK140"/>
  <c r="BK175"/>
  <c r="J145"/>
  <c i="6" r="J171"/>
  <c r="BK169"/>
  <c r="BK164"/>
  <c i="7" r="J151"/>
  <c r="J130"/>
  <c r="BK164"/>
  <c r="BK149"/>
  <c i="8" r="BK156"/>
  <c r="BK160"/>
  <c r="J148"/>
  <c r="J169"/>
  <c r="BK154"/>
  <c r="J187"/>
  <c r="BK189"/>
  <c r="J171"/>
  <c i="2" l="1" r="BK139"/>
  <c r="J139"/>
  <c r="J100"/>
  <c r="R148"/>
  <c i="3" r="T132"/>
  <c r="T128"/>
  <c r="T148"/>
  <c r="P167"/>
  <c r="P162"/>
  <c i="4" r="T139"/>
  <c r="R157"/>
  <c r="R167"/>
  <c r="R162"/>
  <c i="5" r="T130"/>
  <c r="P139"/>
  <c r="R153"/>
  <c r="R177"/>
  <c i="6" r="R139"/>
  <c r="R157"/>
  <c r="P167"/>
  <c r="P162"/>
  <c i="7" r="P139"/>
  <c r="T153"/>
  <c i="2" r="T132"/>
  <c r="R157"/>
  <c r="P167"/>
  <c r="P162"/>
  <c i="3" r="BK132"/>
  <c r="J132"/>
  <c r="J99"/>
  <c r="P148"/>
  <c i="4" r="BK139"/>
  <c r="J139"/>
  <c r="J100"/>
  <c r="P148"/>
  <c r="BK167"/>
  <c r="J167"/>
  <c r="J106"/>
  <c i="5" r="P130"/>
  <c r="T139"/>
  <c r="P153"/>
  <c r="BK177"/>
  <c r="J177"/>
  <c r="J103"/>
  <c r="T187"/>
  <c r="T182"/>
  <c i="6" r="P139"/>
  <c r="P157"/>
  <c r="BK167"/>
  <c r="J167"/>
  <c r="J106"/>
  <c i="7" r="R132"/>
  <c r="R128"/>
  <c r="R139"/>
  <c r="R153"/>
  <c i="8" r="P129"/>
  <c r="P147"/>
  <c r="T175"/>
  <c i="2" r="R132"/>
  <c r="R128"/>
  <c r="P148"/>
  <c r="T157"/>
  <c i="3" r="P139"/>
  <c r="BK157"/>
  <c r="J157"/>
  <c r="J102"/>
  <c i="4" r="R132"/>
  <c r="R128"/>
  <c r="R127"/>
  <c r="R148"/>
  <c i="5" r="R144"/>
  <c r="BK166"/>
  <c r="J166"/>
  <c r="J102"/>
  <c r="BK187"/>
  <c r="J187"/>
  <c r="J107"/>
  <c i="6" r="R132"/>
  <c r="R128"/>
  <c r="BK148"/>
  <c r="J148"/>
  <c r="J101"/>
  <c r="R167"/>
  <c r="R162"/>
  <c i="7" r="BK132"/>
  <c r="J132"/>
  <c r="J99"/>
  <c r="R144"/>
  <c i="8" r="T136"/>
  <c r="T164"/>
  <c i="2" r="T148"/>
  <c r="T167"/>
  <c r="T162"/>
  <c i="3" r="P132"/>
  <c r="P128"/>
  <c r="P127"/>
  <c i="1" r="AU96"/>
  <c i="3" r="R148"/>
  <c r="BK167"/>
  <c r="J167"/>
  <c r="J106"/>
  <c i="5" r="P144"/>
  <c r="P166"/>
  <c r="P187"/>
  <c r="P182"/>
  <c i="6" r="BK139"/>
  <c r="J139"/>
  <c r="J100"/>
  <c r="BK157"/>
  <c r="J157"/>
  <c r="J102"/>
  <c i="7" r="P132"/>
  <c r="P128"/>
  <c r="P127"/>
  <c i="1" r="AU100"/>
  <c i="7" r="T144"/>
  <c r="P163"/>
  <c r="P158"/>
  <c i="8" r="T129"/>
  <c r="R147"/>
  <c r="P175"/>
  <c i="2" r="P139"/>
  <c i="3" r="R132"/>
  <c r="R128"/>
  <c r="R127"/>
  <c r="BK148"/>
  <c r="J148"/>
  <c r="J101"/>
  <c r="R167"/>
  <c r="R162"/>
  <c i="4" r="P132"/>
  <c r="P128"/>
  <c r="BK148"/>
  <c r="J148"/>
  <c r="J101"/>
  <c r="T157"/>
  <c i="5" r="BK130"/>
  <c r="BK139"/>
  <c r="J139"/>
  <c r="J99"/>
  <c r="BK153"/>
  <c r="J153"/>
  <c r="J101"/>
  <c r="P177"/>
  <c i="6" r="BK132"/>
  <c r="J132"/>
  <c r="J99"/>
  <c r="P148"/>
  <c i="7" r="BK139"/>
  <c r="J139"/>
  <c r="J100"/>
  <c r="BK153"/>
  <c r="J153"/>
  <c r="J102"/>
  <c r="BK163"/>
  <c r="J163"/>
  <c r="J106"/>
  <c i="8" r="BK136"/>
  <c r="J136"/>
  <c r="J99"/>
  <c r="T147"/>
  <c r="R175"/>
  <c r="BK185"/>
  <c r="J185"/>
  <c r="J106"/>
  <c i="2" r="BK132"/>
  <c r="J132"/>
  <c r="J99"/>
  <c r="R139"/>
  <c r="R167"/>
  <c r="R162"/>
  <c i="3" r="T139"/>
  <c r="P157"/>
  <c i="4" r="T132"/>
  <c r="T128"/>
  <c r="T148"/>
  <c r="P167"/>
  <c r="P162"/>
  <c i="5" r="T144"/>
  <c r="R166"/>
  <c i="6" r="T132"/>
  <c r="T128"/>
  <c r="T148"/>
  <c i="7" r="T132"/>
  <c r="T128"/>
  <c r="BK144"/>
  <c r="J144"/>
  <c r="J101"/>
  <c r="T163"/>
  <c r="T158"/>
  <c i="8" r="R129"/>
  <c r="BK147"/>
  <c r="J147"/>
  <c r="J100"/>
  <c r="P164"/>
  <c r="R185"/>
  <c r="R180"/>
  <c i="2" r="BK148"/>
  <c r="J148"/>
  <c r="J101"/>
  <c r="BK157"/>
  <c r="J157"/>
  <c r="J102"/>
  <c r="BK167"/>
  <c r="J167"/>
  <c r="J106"/>
  <c i="3" r="BK139"/>
  <c r="J139"/>
  <c r="J100"/>
  <c r="R157"/>
  <c r="T167"/>
  <c r="T162"/>
  <c i="4" r="P139"/>
  <c r="P157"/>
  <c r="T167"/>
  <c r="T162"/>
  <c i="5" r="R130"/>
  <c r="R129"/>
  <c r="R139"/>
  <c r="T153"/>
  <c r="T177"/>
  <c i="6" r="P132"/>
  <c r="P128"/>
  <c r="P127"/>
  <c i="1" r="AU99"/>
  <c i="6" r="R148"/>
  <c r="T167"/>
  <c r="T162"/>
  <c i="7" r="T139"/>
  <c r="P153"/>
  <c r="R163"/>
  <c r="R158"/>
  <c i="8" r="R136"/>
  <c r="BK164"/>
  <c r="J164"/>
  <c r="J101"/>
  <c r="BK175"/>
  <c r="J175"/>
  <c r="J102"/>
  <c r="T185"/>
  <c r="T180"/>
  <c i="2" r="P132"/>
  <c r="P128"/>
  <c r="P127"/>
  <c i="1" r="AU95"/>
  <c i="2" r="T139"/>
  <c r="P157"/>
  <c i="3" r="R139"/>
  <c r="T157"/>
  <c i="4" r="BK132"/>
  <c r="J132"/>
  <c r="J99"/>
  <c r="R139"/>
  <c r="BK157"/>
  <c r="J157"/>
  <c r="J102"/>
  <c i="5" r="BK144"/>
  <c r="J144"/>
  <c r="J100"/>
  <c r="T166"/>
  <c r="R187"/>
  <c r="R182"/>
  <c i="6" r="T139"/>
  <c r="T157"/>
  <c i="7" r="P144"/>
  <c i="8" r="BK129"/>
  <c r="J129"/>
  <c r="J98"/>
  <c r="P136"/>
  <c r="R164"/>
  <c r="P185"/>
  <c r="P180"/>
  <c i="6" r="BK163"/>
  <c r="J163"/>
  <c r="J104"/>
  <c i="7" r="BK161"/>
  <c r="J161"/>
  <c r="J105"/>
  <c i="4" r="BK170"/>
  <c r="J170"/>
  <c r="J107"/>
  <c i="3" r="BK165"/>
  <c r="J165"/>
  <c r="J105"/>
  <c r="BK170"/>
  <c r="J170"/>
  <c r="J107"/>
  <c i="4" r="BK129"/>
  <c r="J129"/>
  <c r="J98"/>
  <c i="5" r="BK190"/>
  <c r="J190"/>
  <c r="J108"/>
  <c i="8" r="BK181"/>
  <c r="J181"/>
  <c r="J104"/>
  <c i="2" r="BK129"/>
  <c r="J129"/>
  <c r="J98"/>
  <c i="6" r="BK129"/>
  <c r="J129"/>
  <c r="J98"/>
  <c i="8" r="BK183"/>
  <c r="J183"/>
  <c r="J105"/>
  <c r="BK188"/>
  <c r="J188"/>
  <c r="J107"/>
  <c i="2" r="BK165"/>
  <c r="J165"/>
  <c r="J105"/>
  <c i="3" r="BK163"/>
  <c r="BK162"/>
  <c r="J162"/>
  <c r="J103"/>
  <c i="6" r="BK170"/>
  <c r="J170"/>
  <c r="J107"/>
  <c i="5" r="BK185"/>
  <c r="J185"/>
  <c r="J106"/>
  <c i="7" r="BK159"/>
  <c r="J159"/>
  <c r="J104"/>
  <c i="2" r="BK163"/>
  <c r="J163"/>
  <c r="J104"/>
  <c r="BK170"/>
  <c r="J170"/>
  <c r="J107"/>
  <c i="4" r="BK163"/>
  <c r="J163"/>
  <c r="J104"/>
  <c i="7" r="BK166"/>
  <c r="J166"/>
  <c r="J107"/>
  <c i="3" r="BK129"/>
  <c r="J129"/>
  <c r="J98"/>
  <c i="4" r="BK165"/>
  <c r="J165"/>
  <c r="J105"/>
  <c i="5" r="BK183"/>
  <c r="J183"/>
  <c r="J105"/>
  <c i="6" r="BK165"/>
  <c r="J165"/>
  <c r="J105"/>
  <c i="7" r="BK129"/>
  <c r="BK128"/>
  <c i="8" r="E85"/>
  <c r="BE137"/>
  <c r="BE143"/>
  <c r="BE165"/>
  <c r="BE167"/>
  <c r="BE189"/>
  <c r="BE162"/>
  <c i="7" r="J128"/>
  <c r="J97"/>
  <c i="8" r="BE150"/>
  <c r="BE154"/>
  <c r="BE169"/>
  <c r="BE171"/>
  <c r="F124"/>
  <c r="BE158"/>
  <c r="BE182"/>
  <c r="BE184"/>
  <c r="BE178"/>
  <c r="BE187"/>
  <c r="J121"/>
  <c r="BE130"/>
  <c r="BE141"/>
  <c r="BE152"/>
  <c r="BE160"/>
  <c r="BE186"/>
  <c r="BE156"/>
  <c r="BE176"/>
  <c r="BE132"/>
  <c r="BE134"/>
  <c r="BE139"/>
  <c r="BE145"/>
  <c r="BE148"/>
  <c r="BE173"/>
  <c i="7" r="BE149"/>
  <c r="BE151"/>
  <c r="BE160"/>
  <c r="BE165"/>
  <c r="F92"/>
  <c r="J121"/>
  <c r="BE135"/>
  <c r="BE137"/>
  <c r="BE142"/>
  <c r="BE130"/>
  <c r="BE154"/>
  <c r="E117"/>
  <c r="BE145"/>
  <c r="BE140"/>
  <c r="BE164"/>
  <c r="BE156"/>
  <c r="BE162"/>
  <c r="BE167"/>
  <c r="BE133"/>
  <c r="BE147"/>
  <c i="6" r="J89"/>
  <c r="BE130"/>
  <c r="BE153"/>
  <c r="BE149"/>
  <c i="5" r="J130"/>
  <c r="J98"/>
  <c i="6" r="BE137"/>
  <c r="BE144"/>
  <c r="BE146"/>
  <c r="BE158"/>
  <c r="E117"/>
  <c r="F124"/>
  <c r="BE140"/>
  <c r="BE160"/>
  <c r="BE133"/>
  <c r="BE135"/>
  <c r="BE142"/>
  <c r="BE166"/>
  <c r="BE168"/>
  <c r="BE164"/>
  <c r="BE155"/>
  <c r="BE151"/>
  <c r="BE169"/>
  <c r="BE171"/>
  <c i="5" r="E85"/>
  <c r="BE154"/>
  <c r="F125"/>
  <c r="BE131"/>
  <c r="BE164"/>
  <c r="BE167"/>
  <c r="BE169"/>
  <c r="BE171"/>
  <c r="BE173"/>
  <c r="BE140"/>
  <c r="BE142"/>
  <c r="BE162"/>
  <c r="BE184"/>
  <c r="J89"/>
  <c r="BE133"/>
  <c r="BE149"/>
  <c r="BE151"/>
  <c r="BE145"/>
  <c r="BE147"/>
  <c r="BE178"/>
  <c r="BE180"/>
  <c r="BE135"/>
  <c r="BE137"/>
  <c r="BE175"/>
  <c r="BE188"/>
  <c r="BE189"/>
  <c r="BE191"/>
  <c r="BE156"/>
  <c r="BE158"/>
  <c r="BE160"/>
  <c r="BE186"/>
  <c i="4" r="J121"/>
  <c r="BE140"/>
  <c r="BE144"/>
  <c r="BE166"/>
  <c r="E85"/>
  <c r="F92"/>
  <c r="BE146"/>
  <c r="BE158"/>
  <c r="BE160"/>
  <c r="BE168"/>
  <c r="BE169"/>
  <c r="BE171"/>
  <c r="BE149"/>
  <c r="BE151"/>
  <c r="BE153"/>
  <c r="BE130"/>
  <c r="BE142"/>
  <c r="BE164"/>
  <c r="BE133"/>
  <c r="BE135"/>
  <c r="BE137"/>
  <c r="BE155"/>
  <c i="3" r="J121"/>
  <c r="BE144"/>
  <c r="BE140"/>
  <c r="BE153"/>
  <c r="BE151"/>
  <c r="F124"/>
  <c r="BE130"/>
  <c r="BE149"/>
  <c r="BE169"/>
  <c r="E85"/>
  <c r="BE133"/>
  <c r="BE137"/>
  <c r="BE142"/>
  <c r="BE146"/>
  <c r="BE166"/>
  <c r="BE168"/>
  <c r="BE164"/>
  <c r="BE155"/>
  <c r="BE158"/>
  <c r="BE135"/>
  <c r="BE160"/>
  <c r="BE171"/>
  <c i="2" r="E85"/>
  <c r="J89"/>
  <c r="F92"/>
  <c r="BE130"/>
  <c r="BE133"/>
  <c r="BE135"/>
  <c r="BE137"/>
  <c r="BE140"/>
  <c r="BE142"/>
  <c r="BE144"/>
  <c r="BE146"/>
  <c r="BE149"/>
  <c r="BE151"/>
  <c r="BE153"/>
  <c r="BE155"/>
  <c r="BE158"/>
  <c r="BE160"/>
  <c r="BE164"/>
  <c r="BE166"/>
  <c r="BE168"/>
  <c r="BE169"/>
  <c r="BE171"/>
  <c r="F37"/>
  <c i="1" r="BD95"/>
  <c i="3" r="F35"/>
  <c i="1" r="BB96"/>
  <c i="5" r="F34"/>
  <c i="1" r="BA98"/>
  <c i="6" r="F36"/>
  <c i="1" r="BC99"/>
  <c i="8" r="F36"/>
  <c i="1" r="BC101"/>
  <c i="3" r="J34"/>
  <c i="1" r="AW96"/>
  <c i="4" r="F37"/>
  <c i="1" r="BD97"/>
  <c i="6" r="F34"/>
  <c i="1" r="BA99"/>
  <c i="7" r="F34"/>
  <c i="1" r="BA100"/>
  <c i="2" r="J34"/>
  <c i="1" r="AW95"/>
  <c i="4" r="F34"/>
  <c i="1" r="BA97"/>
  <c i="5" r="F36"/>
  <c i="1" r="BC98"/>
  <c i="7" r="F35"/>
  <c i="1" r="BB100"/>
  <c i="8" r="F37"/>
  <c i="1" r="BD101"/>
  <c i="2" r="F35"/>
  <c i="1" r="BB95"/>
  <c i="3" r="F34"/>
  <c i="1" r="BA96"/>
  <c i="4" r="J34"/>
  <c i="1" r="AW97"/>
  <c i="5" r="J34"/>
  <c i="1" r="AW98"/>
  <c i="6" r="F37"/>
  <c i="1" r="BD99"/>
  <c i="8" r="F34"/>
  <c i="1" r="BA101"/>
  <c i="3" r="F37"/>
  <c i="1" r="BD96"/>
  <c i="4" r="F35"/>
  <c i="1" r="BB97"/>
  <c i="5" r="F37"/>
  <c i="1" r="BD98"/>
  <c i="7" r="F37"/>
  <c i="1" r="BD100"/>
  <c i="8" r="J34"/>
  <c i="1" r="AW101"/>
  <c i="2" r="F34"/>
  <c i="1" r="BA95"/>
  <c i="3" r="F36"/>
  <c i="1" r="BC96"/>
  <c i="5" r="F35"/>
  <c i="1" r="BB98"/>
  <c i="6" r="J34"/>
  <c i="1" r="AW99"/>
  <c i="7" r="F36"/>
  <c i="1" r="BC100"/>
  <c i="8" r="F35"/>
  <c i="1" r="BB101"/>
  <c i="2" r="F36"/>
  <c i="1" r="BC95"/>
  <c i="4" r="F36"/>
  <c i="1" r="BC97"/>
  <c i="6" r="F35"/>
  <c i="1" r="BB99"/>
  <c i="7" r="J34"/>
  <c i="1" r="AW100"/>
  <c i="6" l="1" r="T127"/>
  <c i="7" r="T127"/>
  <c i="6" r="R127"/>
  <c i="2" r="R127"/>
  <c i="4" r="T127"/>
  <c r="P127"/>
  <c i="1" r="AU97"/>
  <c i="7" r="R127"/>
  <c i="3" r="T127"/>
  <c i="5" r="BK129"/>
  <c i="8" r="T128"/>
  <c r="T127"/>
  <c r="P128"/>
  <c r="P127"/>
  <c i="1" r="AU101"/>
  <c i="5" r="P129"/>
  <c r="P128"/>
  <c i="1" r="AU98"/>
  <c i="5" r="T129"/>
  <c r="T128"/>
  <c r="R128"/>
  <c i="8" r="R128"/>
  <c r="R127"/>
  <c i="2" r="T128"/>
  <c r="T127"/>
  <c i="7" r="J129"/>
  <c r="J98"/>
  <c i="3" r="BK128"/>
  <c r="J128"/>
  <c r="J97"/>
  <c r="J163"/>
  <c r="J104"/>
  <c i="2" r="BK162"/>
  <c r="J162"/>
  <c r="J103"/>
  <c i="4" r="BK162"/>
  <c r="J162"/>
  <c r="J103"/>
  <c i="5" r="BK182"/>
  <c r="J182"/>
  <c r="J104"/>
  <c i="6" r="BK162"/>
  <c r="J162"/>
  <c r="J103"/>
  <c i="8" r="BK180"/>
  <c r="J180"/>
  <c r="J103"/>
  <c i="2" r="BK128"/>
  <c r="J128"/>
  <c r="J97"/>
  <c i="6" r="BK128"/>
  <c r="J128"/>
  <c r="J97"/>
  <c i="8" r="BK128"/>
  <c r="BK127"/>
  <c r="J127"/>
  <c r="J96"/>
  <c i="4" r="BK128"/>
  <c r="BK127"/>
  <c r="J127"/>
  <c r="J96"/>
  <c i="7" r="BK158"/>
  <c r="J158"/>
  <c r="J103"/>
  <c i="2" r="J33"/>
  <c i="1" r="AV95"/>
  <c r="AT95"/>
  <c i="5" r="J33"/>
  <c i="1" r="AV98"/>
  <c r="AT98"/>
  <c i="2" r="F33"/>
  <c i="1" r="AZ95"/>
  <c i="5" r="F33"/>
  <c i="1" r="AZ98"/>
  <c r="BA94"/>
  <c r="W30"/>
  <c i="4" r="J33"/>
  <c i="1" r="AV97"/>
  <c r="AT97"/>
  <c i="7" r="J33"/>
  <c i="1" r="AV100"/>
  <c r="AT100"/>
  <c i="8" r="J33"/>
  <c i="1" r="AV101"/>
  <c r="AT101"/>
  <c i="4" r="F33"/>
  <c i="1" r="AZ97"/>
  <c i="7" r="F33"/>
  <c i="1" r="AZ100"/>
  <c r="BC94"/>
  <c r="AY94"/>
  <c i="3" r="J33"/>
  <c i="1" r="AV96"/>
  <c r="AT96"/>
  <c i="6" r="J33"/>
  <c i="1" r="AV99"/>
  <c r="AT99"/>
  <c r="BD94"/>
  <c r="W33"/>
  <c r="BB94"/>
  <c r="W31"/>
  <c i="3" r="F33"/>
  <c i="1" r="AZ96"/>
  <c i="6" r="F33"/>
  <c i="1" r="AZ99"/>
  <c i="8" r="F33"/>
  <c i="1" r="AZ101"/>
  <c i="5" l="1" r="BK128"/>
  <c r="J128"/>
  <c i="8" r="J128"/>
  <c r="J97"/>
  <c i="4" r="J128"/>
  <c r="J97"/>
  <c i="3" r="BK127"/>
  <c r="J127"/>
  <c r="J96"/>
  <c i="5" r="J129"/>
  <c r="J97"/>
  <c i="6" r="BK127"/>
  <c r="J127"/>
  <c i="7" r="BK127"/>
  <c r="J127"/>
  <c i="2" r="BK127"/>
  <c r="J127"/>
  <c r="J96"/>
  <c i="1" r="AZ94"/>
  <c r="AV94"/>
  <c r="AK29"/>
  <c i="4" r="J30"/>
  <c i="1" r="AG97"/>
  <c r="AW94"/>
  <c r="AK30"/>
  <c i="5" r="J30"/>
  <c i="1" r="AG98"/>
  <c i="7" r="J30"/>
  <c i="1" r="AG100"/>
  <c r="W32"/>
  <c r="AU94"/>
  <c i="8" r="J30"/>
  <c i="1" r="AG101"/>
  <c r="AX94"/>
  <c i="6" r="J30"/>
  <c i="1" r="AG99"/>
  <c i="6" l="1" r="J39"/>
  <c i="7" r="J39"/>
  <c i="5" r="J39"/>
  <c i="8" r="J39"/>
  <c i="4" r="J39"/>
  <c i="6" r="J96"/>
  <c i="5" r="J96"/>
  <c i="7" r="J96"/>
  <c i="1" r="AN98"/>
  <c r="AN97"/>
  <c r="AN100"/>
  <c r="AN101"/>
  <c r="AN99"/>
  <c i="3" r="J30"/>
  <c i="1" r="AG96"/>
  <c r="AN96"/>
  <c i="2" r="J30"/>
  <c i="1" r="AG95"/>
  <c r="W29"/>
  <c r="AT94"/>
  <c i="2" l="1" r="J39"/>
  <c i="3" r="J39"/>
  <c i="1" r="AN95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<sst xmlns="http://schemas.openxmlformats.org/spreadsheetml/2006/main">
  <si>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</si>
  <si>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</si>
  <si>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</si>
  <si>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</si>
  <si>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</si>
  <si>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{304a5a23-4700-4bda-a841-f3ee981fdfe0}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</si>
  <si>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</si>
  <si>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</si>
  <si>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</si>
  <si>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</si>
  <si>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</si>
  <si>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</si>
  <si>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</si>
  <si>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</si>
  <si>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25013101a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</si>
  <si>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</si>
  <si>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</si>
  <si>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MK a chodníků na ul. Slezská, Český Těšín-část chodníky</t>
  </si>
  <si>
    <t>KSO:</t>
  </si>
  <si>
    <t>CC-CZ:</t>
  </si>
  <si>
    <t>Místo:</t>
  </si>
  <si>
    <t>Český Těšín</t>
  </si>
  <si>
    <t>Datum:</t>
  </si>
  <si>
    <t>18. 3. 2025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</si>
  <si>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</si>
  <si>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</si>
  <si>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</si>
  <si>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</si>
  <si>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</si>
  <si>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</si>
  <si>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</si>
  <si>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>ŠNAPKA SLUŽBY s.r.o.</t>
  </si>
  <si>
    <t>True</t>
  </si>
  <si>
    <t>Zpracovatel:</t>
  </si>
  <si>
    <t>Ing. Ivan Šnapka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</si>
  <si>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</si>
  <si>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</si>
  <si>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</si>
  <si>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</si>
  <si>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</si>
  <si>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</si>
  <si>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</si>
  <si>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</si>
  <si>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</si>
  <si>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</si>
  <si>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</si>
  <si>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</si>
  <si>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</si>
  <si>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</si>
  <si>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</si>
  <si>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</si>
  <si>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</si>
  <si>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</si>
  <si>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</si>
  <si>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</si>
  <si>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</si>
  <si>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</si>
  <si>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</si>
  <si>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</si>
  <si>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</si>
  <si>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</si>
  <si>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</si>
  <si>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</si>
  <si>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</si>
  <si>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</si>
  <si>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</si>
  <si>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</si>
  <si>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</si>
  <si>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</si>
  <si>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</si>
  <si>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</si>
  <si>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</si>
  <si>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</si>
  <si>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</si>
  <si>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</si>
  <si>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</si>
  <si>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</si>
  <si>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</si>
  <si>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</si>
  <si>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</si>
  <si>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</si>
  <si>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CH1</t>
  </si>
  <si>
    <t>Chodník č. 1</t>
  </si>
  <si>
    <t>STA</t>
  </si>
  <si>
    <t>1</t>
  </si>
  <si>
    <t>{e5e6f368-bff6-41e1-9209-b65a55f9e193}</t>
  </si>
  <si>
    <t>2</t>
  </si>
  <si>
    <t>CH2</t>
  </si>
  <si>
    <t>Chodník č. 2</t>
  </si>
  <si>
    <t>{a640263e-499f-4951-9307-709e3bc0443e}</t>
  </si>
  <si>
    <t>CH3</t>
  </si>
  <si>
    <t>Chodník č. 3</t>
  </si>
  <si>
    <t>{6f5524fc-f8aa-4da6-a0b3-019be732512f}</t>
  </si>
  <si>
    <t>CH4</t>
  </si>
  <si>
    <t>Chodník č. 4</t>
  </si>
  <si>
    <t>{4a44cc09-1576-4d95-82ed-cda358dc876c}</t>
  </si>
  <si>
    <t>CH5</t>
  </si>
  <si>
    <t>Chodník č. 5</t>
  </si>
  <si>
    <t>{a22c6239-1d9d-40c1-bb14-b326d36c5750}</t>
  </si>
  <si>
    <t>CH6</t>
  </si>
  <si>
    <t>Chodník č. 6</t>
  </si>
  <si>
    <t>{ff2441fd-bc9f-4ae2-9c37-3ed5f52e1ef3}</t>
  </si>
  <si>
    <t>S1</t>
  </si>
  <si>
    <t>Sjezd č. 1</t>
  </si>
  <si>
    <t>{a7fdc50a-83b7-48e9-90a1-75c43ca9b6cf}</t>
  </si>
  <si>
    <t>KRYCÍ LIST SOUPISU PRACÍ</t>
  </si>
  <si>
    <t>Objekt:</t>
  </si>
  <si>
    <t>CH1 - Chodník č.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</si>
  <si>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</si>
  <si>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</si>
  <si>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</si>
  <si>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</si>
  <si>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</si>
  <si>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</si>
  <si>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</si>
  <si>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</si>
  <si>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</si>
  <si>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</si>
  <si>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</si>
  <si>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</si>
  <si>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</si>
  <si>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</si>
  <si>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</si>
  <si>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</si>
  <si>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</si>
  <si>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</si>
  <si>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</si>
  <si>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</si>
  <si>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</si>
  <si>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</si>
  <si>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</si>
  <si>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</si>
  <si>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</si>
  <si>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</si>
  <si>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</si>
  <si>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</si>
  <si>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</si>
  <si>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</si>
  <si>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</si>
  <si>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</si>
  <si>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</si>
  <si>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48</t>
  </si>
  <si>
    <t>K</t>
  </si>
  <si>
    <t>113154323</t>
  </si>
  <si>
    <t>Frézování živičného krytu tl 50 mm pruh š přes 0,5 do 1 m pl přes 1000 do 10000 m2 bez překážek v trase</t>
  </si>
  <si>
    <t>m2</t>
  </si>
  <si>
    <t>4</t>
  </si>
  <si>
    <t>-1849786992</t>
  </si>
  <si>
    <t>VV</t>
  </si>
  <si>
    <t>110</t>
  </si>
  <si>
    <t>5</t>
  </si>
  <si>
    <t>Komunikace pozemní</t>
  </si>
  <si>
    <t>572241121</t>
  </si>
  <si>
    <t>Vyspravení výtluků asfaltovým betonem ACO (AB) tl přes 20 do 40 mm při vyspravované ploše přes 10% na 1 km</t>
  </si>
  <si>
    <t>-959862003</t>
  </si>
  <si>
    <t>110*0,2</t>
  </si>
  <si>
    <t>6</t>
  </si>
  <si>
    <t>573211107</t>
  </si>
  <si>
    <t>Postřik živičný spojovací z asfaltu v množství 0,30 kg/m2</t>
  </si>
  <si>
    <t>-986223283</t>
  </si>
  <si>
    <t>49</t>
  </si>
  <si>
    <t>577133111</t>
  </si>
  <si>
    <t>Asfaltový beton vrstva obrusná ACO 8 (ABJ) tl 40 mm š do 3 m z nemodifikovaného asfaltu</t>
  </si>
  <si>
    <t>-259573066</t>
  </si>
  <si>
    <t>9</t>
  </si>
  <si>
    <t>Ostatní konstrukce a práce, bourání</t>
  </si>
  <si>
    <t>29</t>
  </si>
  <si>
    <t>938908411</t>
  </si>
  <si>
    <t>Čištění vozovek splachováním vodou</t>
  </si>
  <si>
    <t>-1103334424</t>
  </si>
  <si>
    <t>50</t>
  </si>
  <si>
    <t>938909311</t>
  </si>
  <si>
    <t>Čištění vozovek metením strojně podkladu nebo krytu betonového nebo živičného</t>
  </si>
  <si>
    <t>-1948704983</t>
  </si>
  <si>
    <t>31</t>
  </si>
  <si>
    <t>940010001R</t>
  </si>
  <si>
    <t>Úprava výšky poklopu či mříže včetmně případného otočení o 180°</t>
  </si>
  <si>
    <t>kus</t>
  </si>
  <si>
    <t>891042272</t>
  </si>
  <si>
    <t>33</t>
  </si>
  <si>
    <t>940010003R</t>
  </si>
  <si>
    <t>Kontrola šachtic, odlučovačů, vpustí, atd....správcem</t>
  </si>
  <si>
    <t>-1804483299</t>
  </si>
  <si>
    <t>997</t>
  </si>
  <si>
    <t>Přesun sutě</t>
  </si>
  <si>
    <t>37</t>
  </si>
  <si>
    <t>997221551</t>
  </si>
  <si>
    <t>Vodorovná doprava suti ze sypkých materiálů do 1 km</t>
  </si>
  <si>
    <t>t</t>
  </si>
  <si>
    <t>72301637</t>
  </si>
  <si>
    <t>15,95</t>
  </si>
  <si>
    <t>38</t>
  </si>
  <si>
    <t>997221559</t>
  </si>
  <si>
    <t>Příplatek ZKD 1 km u vodorovné dopravy suti ze sypkých materiálů</t>
  </si>
  <si>
    <t>82583753</t>
  </si>
  <si>
    <t>15,95*5</t>
  </si>
  <si>
    <t>40</t>
  </si>
  <si>
    <t>997221645</t>
  </si>
  <si>
    <t>Poplatek za uložení na skládce (skládkovné) odpadu asfaltového bez dehtu kód odpadu 17 03 02</t>
  </si>
  <si>
    <t>1719198926</t>
  </si>
  <si>
    <t>12,65</t>
  </si>
  <si>
    <t>41</t>
  </si>
  <si>
    <t>997221655</t>
  </si>
  <si>
    <t>Poplatek za uložení na skládce (skládkovné) zeminy a kamení kód odpadu 17 05 04</t>
  </si>
  <si>
    <t>1650220870</t>
  </si>
  <si>
    <t>3,3</t>
  </si>
  <si>
    <t>998</t>
  </si>
  <si>
    <t>Přesun hmot</t>
  </si>
  <si>
    <t>42</t>
  </si>
  <si>
    <t>998225111</t>
  </si>
  <si>
    <t>Přesun hmot pro pozemní komunikace s krytem z kamene, monolitickým betonovým nebo živičným</t>
  </si>
  <si>
    <t>-1735797252</t>
  </si>
  <si>
    <t>2,465</t>
  </si>
  <si>
    <t>43</t>
  </si>
  <si>
    <t>998225191</t>
  </si>
  <si>
    <t>Příplatek k přesunu hmot pro pozemní komunikace s krytem z kamene, živičným, betonovým do 1000 m</t>
  </si>
  <si>
    <t>-1534891917</t>
  </si>
  <si>
    <t>VRN</t>
  </si>
  <si>
    <t>Vedlejší rozpočtové náklady</t>
  </si>
  <si>
    <t>VRN1</t>
  </si>
  <si>
    <t>Průzkumné, geodetické a projektové práce</t>
  </si>
  <si>
    <t>44</t>
  </si>
  <si>
    <t>013274000</t>
  </si>
  <si>
    <t>Pasportizace včetně fotodokumentace před započetím prací</t>
  </si>
  <si>
    <t>soubor</t>
  </si>
  <si>
    <t>1024</t>
  </si>
  <si>
    <t>423620495</t>
  </si>
  <si>
    <t>VRN3</t>
  </si>
  <si>
    <t>Zařízení staveniště</t>
  </si>
  <si>
    <t>45</t>
  </si>
  <si>
    <t>032103000</t>
  </si>
  <si>
    <t>ZS komplet (zařízení, provoz, odstranění, opélocení, tabule)</t>
  </si>
  <si>
    <t>1961885366</t>
  </si>
  <si>
    <t>VRN4</t>
  </si>
  <si>
    <t>Inženýrská činnost</t>
  </si>
  <si>
    <t>51</t>
  </si>
  <si>
    <t>049203000</t>
  </si>
  <si>
    <t>Projednání a vyřízení PDZ se správními orgány a PČR</t>
  </si>
  <si>
    <t>oubor…</t>
  </si>
  <si>
    <t>-1227273066</t>
  </si>
  <si>
    <t>52</t>
  </si>
  <si>
    <t>049303000R</t>
  </si>
  <si>
    <t>Realizace dočasných dopravních opatření daného objektu</t>
  </si>
  <si>
    <t>-722858141</t>
  </si>
  <si>
    <t>VRN7</t>
  </si>
  <si>
    <t>Provozní vlivy</t>
  </si>
  <si>
    <t>47</t>
  </si>
  <si>
    <t>071103000</t>
  </si>
  <si>
    <t>Provoz investora</t>
  </si>
  <si>
    <t>-1667642698</t>
  </si>
  <si>
    <t>CH2 - Chodník č. 2</t>
  </si>
  <si>
    <t>2129933572</t>
  </si>
  <si>
    <t>207</t>
  </si>
  <si>
    <t>-1132751388</t>
  </si>
  <si>
    <t>207*0,2</t>
  </si>
  <si>
    <t>3</t>
  </si>
  <si>
    <t>922249211</t>
  </si>
  <si>
    <t>738910499</t>
  </si>
  <si>
    <t>-682534756</t>
  </si>
  <si>
    <t>-511840076</t>
  </si>
  <si>
    <t>7</t>
  </si>
  <si>
    <t>1872382426</t>
  </si>
  <si>
    <t>8</t>
  </si>
  <si>
    <t>442761245</t>
  </si>
  <si>
    <t>726636651</t>
  </si>
  <si>
    <t>30,015</t>
  </si>
  <si>
    <t>10</t>
  </si>
  <si>
    <t>-617167358</t>
  </si>
  <si>
    <t>30,015*5</t>
  </si>
  <si>
    <t>11</t>
  </si>
  <si>
    <t>243910426</t>
  </si>
  <si>
    <t>23,805</t>
  </si>
  <si>
    <t>12</t>
  </si>
  <si>
    <t>-1253261750</t>
  </si>
  <si>
    <t>6,21</t>
  </si>
  <si>
    <t>13</t>
  </si>
  <si>
    <t>-91575984</t>
  </si>
  <si>
    <t>4,639</t>
  </si>
  <si>
    <t>14</t>
  </si>
  <si>
    <t>-1955044531</t>
  </si>
  <si>
    <t>-1033794422</t>
  </si>
  <si>
    <t>16</t>
  </si>
  <si>
    <t>970039734</t>
  </si>
  <si>
    <t>18</t>
  </si>
  <si>
    <t>702680072</t>
  </si>
  <si>
    <t>19</t>
  </si>
  <si>
    <t>-561033312</t>
  </si>
  <si>
    <t>17</t>
  </si>
  <si>
    <t>-585535451</t>
  </si>
  <si>
    <t>CH3 - Chodník č. 3</t>
  </si>
  <si>
    <t>-1734046301</t>
  </si>
  <si>
    <t>220</t>
  </si>
  <si>
    <t>1016062163</t>
  </si>
  <si>
    <t>220*0,2</t>
  </si>
  <si>
    <t>-541598129</t>
  </si>
  <si>
    <t>-1072497357</t>
  </si>
  <si>
    <t>-230460842</t>
  </si>
  <si>
    <t>-217171279</t>
  </si>
  <si>
    <t>1286661234</t>
  </si>
  <si>
    <t>137588900</t>
  </si>
  <si>
    <t>1496555454</t>
  </si>
  <si>
    <t>31,9</t>
  </si>
  <si>
    <t>650613081</t>
  </si>
  <si>
    <t>31,9*5</t>
  </si>
  <si>
    <t>2069798252</t>
  </si>
  <si>
    <t>25,3</t>
  </si>
  <si>
    <t>-774196663</t>
  </si>
  <si>
    <t>6,6</t>
  </si>
  <si>
    <t>-661954363</t>
  </si>
  <si>
    <t>4,93</t>
  </si>
  <si>
    <t>1306121919</t>
  </si>
  <si>
    <t>1463470713</t>
  </si>
  <si>
    <t>728363706</t>
  </si>
  <si>
    <t>-957414667</t>
  </si>
  <si>
    <t>1131726613</t>
  </si>
  <si>
    <t>635367190</t>
  </si>
  <si>
    <t>CH4 - Chodník č. 4</t>
  </si>
  <si>
    <t xml:space="preserve">    2 - Zakládání</t>
  </si>
  <si>
    <t>34</t>
  </si>
  <si>
    <t>113106121</t>
  </si>
  <si>
    <t>Rozebrání dlažeb z betonových nebo kamenných dlaždic komunikací pro pěší ručně</t>
  </si>
  <si>
    <t>469034903</t>
  </si>
  <si>
    <t>75+4,5</t>
  </si>
  <si>
    <t>113107163</t>
  </si>
  <si>
    <t>Odstranění podkladu z kameniva drceného tl přes 200 do 300 mm strojně pl přes 50 do 200 m2</t>
  </si>
  <si>
    <t>75976690</t>
  </si>
  <si>
    <t>(75+4,5)*2</t>
  </si>
  <si>
    <t>20</t>
  </si>
  <si>
    <t>113107311</t>
  </si>
  <si>
    <t>Odstranění podkladu z kameniva těženého tl do 100 mm strojně pl do 50 m2</t>
  </si>
  <si>
    <t>177622656</t>
  </si>
  <si>
    <t>-2046895592</t>
  </si>
  <si>
    <t>200</t>
  </si>
  <si>
    <t>Zakládání</t>
  </si>
  <si>
    <t>28</t>
  </si>
  <si>
    <t>212750101</t>
  </si>
  <si>
    <t xml:space="preserve">Trativod z drenážních trubek PVC-U SN 4 perforace 360° včetně lože otevřený výkop DN 110 </t>
  </si>
  <si>
    <t>m</t>
  </si>
  <si>
    <t>-1104935991</t>
  </si>
  <si>
    <t>1+15</t>
  </si>
  <si>
    <t>212750104R</t>
  </si>
  <si>
    <t>Příplatek za napojování drenážního potrubí</t>
  </si>
  <si>
    <t>257849495</t>
  </si>
  <si>
    <t>32</t>
  </si>
  <si>
    <t>564851111</t>
  </si>
  <si>
    <t>Podklad ze štěrkodrtě ŠD tl 150 mm</t>
  </si>
  <si>
    <t>1222401446</t>
  </si>
  <si>
    <t>-1265569832</t>
  </si>
  <si>
    <t>200*0,2</t>
  </si>
  <si>
    <t>70904348</t>
  </si>
  <si>
    <t>200+75+4,5</t>
  </si>
  <si>
    <t>39</t>
  </si>
  <si>
    <t>577143111R</t>
  </si>
  <si>
    <t>Asfaltový beton vrstva obrusná ACO 8 (ABJ) tl 60 mm š do 3 m z nemodifikovaného asfaltu</t>
  </si>
  <si>
    <t>559763815</t>
  </si>
  <si>
    <t>35</t>
  </si>
  <si>
    <t>916991121</t>
  </si>
  <si>
    <t>Lože pod obrubníky, krajníky nebo obruby z dlažebních kostek z betonu prostého včetně palisád a opěrných zídek</t>
  </si>
  <si>
    <t>m3</t>
  </si>
  <si>
    <t>-702287479</t>
  </si>
  <si>
    <t>2,8*0,3*0,3</t>
  </si>
  <si>
    <t>935932422R</t>
  </si>
  <si>
    <t>D+M Odvodňovací žlab N100 pro zatížení B125 vnitřní š 100 mm s roštem mřížkovým z litiny</t>
  </si>
  <si>
    <t>1155104720</t>
  </si>
  <si>
    <t>2,8</t>
  </si>
  <si>
    <t>432715755</t>
  </si>
  <si>
    <t>667017288</t>
  </si>
  <si>
    <t>-481327669</t>
  </si>
  <si>
    <t>-1646822784</t>
  </si>
  <si>
    <t>-213678862</t>
  </si>
  <si>
    <t>133,543</t>
  </si>
  <si>
    <t>1424171521</t>
  </si>
  <si>
    <t>133,543*5</t>
  </si>
  <si>
    <t>36</t>
  </si>
  <si>
    <t>997221625</t>
  </si>
  <si>
    <t>Poplatek za uložení na skládce (skládkovné) stavebního odpadu železobetonového kód odpadu 17 01 01</t>
  </si>
  <si>
    <t>683944278</t>
  </si>
  <si>
    <t>20,273</t>
  </si>
  <si>
    <t>436919509</t>
  </si>
  <si>
    <t>23</t>
  </si>
  <si>
    <t>1005047113</t>
  </si>
  <si>
    <t>90,27</t>
  </si>
  <si>
    <t>-1336352032</t>
  </si>
  <si>
    <t>10,089</t>
  </si>
  <si>
    <t>1254364819</t>
  </si>
  <si>
    <t>1013027911</t>
  </si>
  <si>
    <t>388818092</t>
  </si>
  <si>
    <t>1976047656</t>
  </si>
  <si>
    <t>-1633707769</t>
  </si>
  <si>
    <t>-122339522</t>
  </si>
  <si>
    <t>CH5 - Chodník č. 5</t>
  </si>
  <si>
    <t>-1936349218</t>
  </si>
  <si>
    <t>416</t>
  </si>
  <si>
    <t>1329198631</t>
  </si>
  <si>
    <t>416*0,2</t>
  </si>
  <si>
    <t>-570128157</t>
  </si>
  <si>
    <t>-764088205</t>
  </si>
  <si>
    <t>-1629187345</t>
  </si>
  <si>
    <t>1360929490</t>
  </si>
  <si>
    <t>1048824993</t>
  </si>
  <si>
    <t>960454144</t>
  </si>
  <si>
    <t>2142499283</t>
  </si>
  <si>
    <t>60,32</t>
  </si>
  <si>
    <t>360804153</t>
  </si>
  <si>
    <t>60,32*5</t>
  </si>
  <si>
    <t>1827971799</t>
  </si>
  <si>
    <t>47,84</t>
  </si>
  <si>
    <t>-87845484</t>
  </si>
  <si>
    <t>12,48</t>
  </si>
  <si>
    <t>-137822032</t>
  </si>
  <si>
    <t>9,323</t>
  </si>
  <si>
    <t>-2061328129</t>
  </si>
  <si>
    <t>-251572577</t>
  </si>
  <si>
    <t>1496832771</t>
  </si>
  <si>
    <t>1960219393</t>
  </si>
  <si>
    <t>1746008555</t>
  </si>
  <si>
    <t>1047388625</t>
  </si>
  <si>
    <t>CH6 - Chodník č. 6</t>
  </si>
  <si>
    <t>-1868956627</t>
  </si>
  <si>
    <t>164</t>
  </si>
  <si>
    <t>1436300852</t>
  </si>
  <si>
    <t>164*0,2</t>
  </si>
  <si>
    <t>-758972004</t>
  </si>
  <si>
    <t>-278090259</t>
  </si>
  <si>
    <t>-1061312712</t>
  </si>
  <si>
    <t>-221863151</t>
  </si>
  <si>
    <t>1005568347</t>
  </si>
  <si>
    <t>23,78</t>
  </si>
  <si>
    <t>1877324013</t>
  </si>
  <si>
    <t>23,78*5</t>
  </si>
  <si>
    <t>712359384</t>
  </si>
  <si>
    <t>18,86</t>
  </si>
  <si>
    <t>-1265592456</t>
  </si>
  <si>
    <t>4,92</t>
  </si>
  <si>
    <t>783467159</t>
  </si>
  <si>
    <t>3,675</t>
  </si>
  <si>
    <t>806942939</t>
  </si>
  <si>
    <t>893188452</t>
  </si>
  <si>
    <t>2014957896</t>
  </si>
  <si>
    <t>-1578005776</t>
  </si>
  <si>
    <t>156811413</t>
  </si>
  <si>
    <t>902252720</t>
  </si>
  <si>
    <t>S1 - Sjezd č. 1</t>
  </si>
  <si>
    <t>113107332R</t>
  </si>
  <si>
    <t>Odstranění podkladu z betonu prostého tl přes 150 do 300 mm strojně pl do 50 m2 (lože pod obrubami)</t>
  </si>
  <si>
    <t>410552425</t>
  </si>
  <si>
    <t>19+6</t>
  </si>
  <si>
    <t>113154323R</t>
  </si>
  <si>
    <t>Frézování živičného krytu tl 60 mm pruh š přes 0,5 do 1 m pl přes 1000 do 10000 m2 bez překážek v trase</t>
  </si>
  <si>
    <t>1707959877</t>
  </si>
  <si>
    <t>113202111</t>
  </si>
  <si>
    <t>Vytrhání obrub krajníků obrubníků stojatých</t>
  </si>
  <si>
    <t>-493302274</t>
  </si>
  <si>
    <t>572141111R</t>
  </si>
  <si>
    <t>Vyrovnání povrchu dosavadních krytů asfaltovým betonem ACO (AB) tl do 20 mm</t>
  </si>
  <si>
    <t>1066471455</t>
  </si>
  <si>
    <t>-1376574564</t>
  </si>
  <si>
    <t>36*0,5</t>
  </si>
  <si>
    <t>-1576654584</t>
  </si>
  <si>
    <t>577144111</t>
  </si>
  <si>
    <t>Asfaltový beton vrstva obrusná ACO 11 (ABS) tř. I tl 50 mm š do 3 m z nemodifikovaného asfaltu</t>
  </si>
  <si>
    <t>1792889703</t>
  </si>
  <si>
    <t>594511111R</t>
  </si>
  <si>
    <t>Přídlažba ze žulové kostky s provedením lože z betonu - jednořádek</t>
  </si>
  <si>
    <t>1839677513</t>
  </si>
  <si>
    <t>24</t>
  </si>
  <si>
    <t>916131212</t>
  </si>
  <si>
    <t>Osazení silničního obrubníku betonového stojatého bez boční opěry do lože z betonu prostého</t>
  </si>
  <si>
    <t>35975085</t>
  </si>
  <si>
    <t>19+13</t>
  </si>
  <si>
    <t>26</t>
  </si>
  <si>
    <t>M</t>
  </si>
  <si>
    <t>59217029</t>
  </si>
  <si>
    <t>obrubník betonový silniční nájezdový 1000x150x150mm</t>
  </si>
  <si>
    <t>-168782569</t>
  </si>
  <si>
    <t>32*1,05</t>
  </si>
  <si>
    <t>1776638926</t>
  </si>
  <si>
    <t>19*0,3*0,6+13*0,3*0,3</t>
  </si>
  <si>
    <t>1831849943</t>
  </si>
  <si>
    <t>30</t>
  </si>
  <si>
    <t>-1575550546</t>
  </si>
  <si>
    <t>1300525902</t>
  </si>
  <si>
    <t>940010002R</t>
  </si>
  <si>
    <t>Demontáž žul.jednořádku včetně bet.podkladu, odvoz, uskl.,poplatek</t>
  </si>
  <si>
    <t>-856588621</t>
  </si>
  <si>
    <t>-1057382564</t>
  </si>
  <si>
    <t>-1797646371</t>
  </si>
  <si>
    <t>25,97</t>
  </si>
  <si>
    <t>-133952112</t>
  </si>
  <si>
    <t>25,97*5</t>
  </si>
  <si>
    <t>1720344530</t>
  </si>
  <si>
    <t>20,75</t>
  </si>
  <si>
    <t>2042151712</t>
  </si>
  <si>
    <t>4,14</t>
  </si>
  <si>
    <t>681834033</t>
  </si>
  <si>
    <t>1,08</t>
  </si>
  <si>
    <t>44545857</t>
  </si>
  <si>
    <t>33,103</t>
  </si>
  <si>
    <t>-27824406</t>
  </si>
  <si>
    <t>1873390630</t>
  </si>
  <si>
    <t>1804068220</t>
  </si>
  <si>
    <t>46</t>
  </si>
  <si>
    <t>-1092712566</t>
  </si>
  <si>
    <t>407654280</t>
  </si>
  <si>
    <t>-342434885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</si>
</sst>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49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50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51</v>
      </c>
      <c r="AI60" s="40"/>
      <c r="AJ60" s="40"/>
      <c r="AK60" s="40"/>
      <c r="AL60" s="40"/>
      <c r="AM60" s="62" t="s">
        <v>52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53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54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51</v>
      </c>
      <c r="AI75" s="40"/>
      <c r="AJ75" s="40"/>
      <c r="AK75" s="40"/>
      <c r="AL75" s="40"/>
      <c r="AM75" s="62" t="s">
        <v>52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25013101a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Opravy MK a chodníků na ul. Slezská, Český Těšín-část chodníky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Český Těšín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18. 3. 2025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Město Český Těšín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ŠNAPKA SLUŽBY s.r.o.</v>
      </c>
      <c r="AN89" s="69"/>
      <c r="AO89" s="69"/>
      <c r="AP89" s="69"/>
      <c r="AQ89" s="38"/>
      <c r="AR89" s="42"/>
      <c r="AS89" s="79" t="s">
        <v>56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Ing. Ivan Šnapka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57</v>
      </c>
      <c r="D92" s="92"/>
      <c r="E92" s="92"/>
      <c r="F92" s="92"/>
      <c r="G92" s="92"/>
      <c r="H92" s="93"/>
      <c r="I92" s="94" t="s">
        <v>58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59</v>
      </c>
      <c r="AH92" s="92"/>
      <c r="AI92" s="92"/>
      <c r="AJ92" s="92"/>
      <c r="AK92" s="92"/>
      <c r="AL92" s="92"/>
      <c r="AM92" s="92"/>
      <c r="AN92" s="94" t="s">
        <v>60</v>
      </c>
      <c r="AO92" s="92"/>
      <c r="AP92" s="96"/>
      <c r="AQ92" s="97" t="s">
        <v>61</v>
      </c>
      <c r="AR92" s="42"/>
      <c r="AS92" s="98" t="s">
        <v>62</v>
      </c>
      <c r="AT92" s="99" t="s">
        <v>63</v>
      </c>
      <c r="AU92" s="99" t="s">
        <v>64</v>
      </c>
      <c r="AV92" s="99" t="s">
        <v>65</v>
      </c>
      <c r="AW92" s="99" t="s">
        <v>66</v>
      </c>
      <c r="AX92" s="99" t="s">
        <v>67</v>
      </c>
      <c r="AY92" s="99" t="s">
        <v>68</v>
      </c>
      <c r="AZ92" s="99" t="s">
        <v>69</v>
      </c>
      <c r="BA92" s="99" t="s">
        <v>70</v>
      </c>
      <c r="BB92" s="99" t="s">
        <v>71</v>
      </c>
      <c r="BC92" s="99" t="s">
        <v>72</v>
      </c>
      <c r="BD92" s="100" t="s">
        <v>73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74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ROUND(SUM(AG95:AG101),2)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ROUND(SUM(AS95:AS101),2)</f>
        <v>0</v>
      </c>
      <c r="AT94" s="112">
        <f>ROUND(SUM(AV94:AW94),2)</f>
        <v>0</v>
      </c>
      <c r="AU94" s="113">
        <f>ROUND(SUM(AU95:AU101),5)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ROUND(SUM(AZ95:AZ101),2)</f>
        <v>0</v>
      </c>
      <c r="BA94" s="112">
        <f>ROUND(SUM(BA95:BA101),2)</f>
        <v>0</v>
      </c>
      <c r="BB94" s="112">
        <f>ROUND(SUM(BB95:BB101),2)</f>
        <v>0</v>
      </c>
      <c r="BC94" s="112">
        <f>ROUND(SUM(BC95:BC101),2)</f>
        <v>0</v>
      </c>
      <c r="BD94" s="114">
        <f>ROUND(SUM(BD95:BD101),2)</f>
        <v>0</v>
      </c>
      <c r="BE94" s="6"/>
      <c r="BS94" s="115" t="s">
        <v>75</v>
      </c>
      <c r="BT94" s="115" t="s">
        <v>76</v>
      </c>
      <c r="BU94" s="116" t="s">
        <v>77</v>
      </c>
      <c r="BV94" s="115" t="s">
        <v>78</v>
      </c>
      <c r="BW94" s="115" t="s">
        <v>5</v>
      </c>
      <c r="BX94" s="115" t="s">
        <v>79</v>
      </c>
      <c r="CL94" s="115" t="s">
        <v>1</v>
      </c>
    </row>
    <row r="95" s="7" customFormat="1" ht="16.5" customHeight="1">
      <c r="A95" s="117" t="s">
        <v>80</v>
      </c>
      <c r="B95" s="118"/>
      <c r="C95" s="119"/>
      <c r="D95" s="120" t="s">
        <v>81</v>
      </c>
      <c r="E95" s="120"/>
      <c r="F95" s="120"/>
      <c r="G95" s="120"/>
      <c r="H95" s="120"/>
      <c r="I95" s="121"/>
      <c r="J95" s="120" t="s">
        <v>82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'CH1 - Chodník č. 1'!J30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ROUND(SUM(AV95:AW95),2)</f>
        <v>0</v>
      </c>
      <c r="AU95" s="127">
        <f>'CH1 - Chodník č. 1'!P127</f>
        <v>0</v>
      </c>
      <c r="AV95" s="126">
        <f>'CH1 - Chodník č. 1'!J33</f>
        <v>0</v>
      </c>
      <c r="AW95" s="126">
        <f>'CH1 - Chodník č. 1'!J34</f>
        <v>0</v>
      </c>
      <c r="AX95" s="126">
        <f>'CH1 - Chodník č. 1'!J35</f>
        <v>0</v>
      </c>
      <c r="AY95" s="126">
        <f>'CH1 - Chodník č. 1'!J36</f>
        <v>0</v>
      </c>
      <c r="AZ95" s="126">
        <f>'CH1 - Chodník č. 1'!F33</f>
        <v>0</v>
      </c>
      <c r="BA95" s="126">
        <f>'CH1 - Chodník č. 1'!F34</f>
        <v>0</v>
      </c>
      <c r="BB95" s="126">
        <f>'CH1 - Chodník č. 1'!F35</f>
        <v>0</v>
      </c>
      <c r="BC95" s="126">
        <f>'CH1 - Chodník č. 1'!F36</f>
        <v>0</v>
      </c>
      <c r="BD95" s="128">
        <f>'CH1 - Chodník č. 1'!F37</f>
        <v>0</v>
      </c>
      <c r="BE95" s="7"/>
      <c r="BT95" s="129" t="s">
        <v>84</v>
      </c>
      <c r="BV95" s="129" t="s">
        <v>78</v>
      </c>
      <c r="BW95" s="129" t="s">
        <v>85</v>
      </c>
      <c r="BX95" s="129" t="s">
        <v>5</v>
      </c>
      <c r="CL95" s="129" t="s">
        <v>1</v>
      </c>
      <c r="CM95" s="129" t="s">
        <v>86</v>
      </c>
    </row>
    <row r="96" s="7" customFormat="1" ht="16.5" customHeight="1">
      <c r="A96" s="117" t="s">
        <v>80</v>
      </c>
      <c r="B96" s="118"/>
      <c r="C96" s="119"/>
      <c r="D96" s="120" t="s">
        <v>87</v>
      </c>
      <c r="E96" s="120"/>
      <c r="F96" s="120"/>
      <c r="G96" s="120"/>
      <c r="H96" s="120"/>
      <c r="I96" s="121"/>
      <c r="J96" s="120" t="s">
        <v>88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'CH2 - Chodník č. 2'!J30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83</v>
      </c>
      <c r="AR96" s="124"/>
      <c r="AS96" s="125">
        <v>0</v>
      </c>
      <c r="AT96" s="126">
        <f>ROUND(SUM(AV96:AW96),2)</f>
        <v>0</v>
      </c>
      <c r="AU96" s="127">
        <f>'CH2 - Chodník č. 2'!P127</f>
        <v>0</v>
      </c>
      <c r="AV96" s="126">
        <f>'CH2 - Chodník č. 2'!J33</f>
        <v>0</v>
      </c>
      <c r="AW96" s="126">
        <f>'CH2 - Chodník č. 2'!J34</f>
        <v>0</v>
      </c>
      <c r="AX96" s="126">
        <f>'CH2 - Chodník č. 2'!J35</f>
        <v>0</v>
      </c>
      <c r="AY96" s="126">
        <f>'CH2 - Chodník č. 2'!J36</f>
        <v>0</v>
      </c>
      <c r="AZ96" s="126">
        <f>'CH2 - Chodník č. 2'!F33</f>
        <v>0</v>
      </c>
      <c r="BA96" s="126">
        <f>'CH2 - Chodník č. 2'!F34</f>
        <v>0</v>
      </c>
      <c r="BB96" s="126">
        <f>'CH2 - Chodník č. 2'!F35</f>
        <v>0</v>
      </c>
      <c r="BC96" s="126">
        <f>'CH2 - Chodník č. 2'!F36</f>
        <v>0</v>
      </c>
      <c r="BD96" s="128">
        <f>'CH2 - Chodník č. 2'!F37</f>
        <v>0</v>
      </c>
      <c r="BE96" s="7"/>
      <c r="BT96" s="129" t="s">
        <v>84</v>
      </c>
      <c r="BV96" s="129" t="s">
        <v>78</v>
      </c>
      <c r="BW96" s="129" t="s">
        <v>89</v>
      </c>
      <c r="BX96" s="129" t="s">
        <v>5</v>
      </c>
      <c r="CL96" s="129" t="s">
        <v>1</v>
      </c>
      <c r="CM96" s="129" t="s">
        <v>86</v>
      </c>
    </row>
    <row r="97" s="7" customFormat="1" ht="16.5" customHeight="1">
      <c r="A97" s="117" t="s">
        <v>80</v>
      </c>
      <c r="B97" s="118"/>
      <c r="C97" s="119"/>
      <c r="D97" s="120" t="s">
        <v>90</v>
      </c>
      <c r="E97" s="120"/>
      <c r="F97" s="120"/>
      <c r="G97" s="120"/>
      <c r="H97" s="120"/>
      <c r="I97" s="121"/>
      <c r="J97" s="120" t="s">
        <v>91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'CH3 - Chodník č. 3'!J30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83</v>
      </c>
      <c r="AR97" s="124"/>
      <c r="AS97" s="125">
        <v>0</v>
      </c>
      <c r="AT97" s="126">
        <f>ROUND(SUM(AV97:AW97),2)</f>
        <v>0</v>
      </c>
      <c r="AU97" s="127">
        <f>'CH3 - Chodník č. 3'!P127</f>
        <v>0</v>
      </c>
      <c r="AV97" s="126">
        <f>'CH3 - Chodník č. 3'!J33</f>
        <v>0</v>
      </c>
      <c r="AW97" s="126">
        <f>'CH3 - Chodník č. 3'!J34</f>
        <v>0</v>
      </c>
      <c r="AX97" s="126">
        <f>'CH3 - Chodník č. 3'!J35</f>
        <v>0</v>
      </c>
      <c r="AY97" s="126">
        <f>'CH3 - Chodník č. 3'!J36</f>
        <v>0</v>
      </c>
      <c r="AZ97" s="126">
        <f>'CH3 - Chodník č. 3'!F33</f>
        <v>0</v>
      </c>
      <c r="BA97" s="126">
        <f>'CH3 - Chodník č. 3'!F34</f>
        <v>0</v>
      </c>
      <c r="BB97" s="126">
        <f>'CH3 - Chodník č. 3'!F35</f>
        <v>0</v>
      </c>
      <c r="BC97" s="126">
        <f>'CH3 - Chodník č. 3'!F36</f>
        <v>0</v>
      </c>
      <c r="BD97" s="128">
        <f>'CH3 - Chodník č. 3'!F37</f>
        <v>0</v>
      </c>
      <c r="BE97" s="7"/>
      <c r="BT97" s="129" t="s">
        <v>84</v>
      </c>
      <c r="BV97" s="129" t="s">
        <v>78</v>
      </c>
      <c r="BW97" s="129" t="s">
        <v>92</v>
      </c>
      <c r="BX97" s="129" t="s">
        <v>5</v>
      </c>
      <c r="CL97" s="129" t="s">
        <v>1</v>
      </c>
      <c r="CM97" s="129" t="s">
        <v>86</v>
      </c>
    </row>
    <row r="98" s="7" customFormat="1" ht="16.5" customHeight="1">
      <c r="A98" s="117" t="s">
        <v>80</v>
      </c>
      <c r="B98" s="118"/>
      <c r="C98" s="119"/>
      <c r="D98" s="120" t="s">
        <v>93</v>
      </c>
      <c r="E98" s="120"/>
      <c r="F98" s="120"/>
      <c r="G98" s="120"/>
      <c r="H98" s="120"/>
      <c r="I98" s="121"/>
      <c r="J98" s="120" t="s">
        <v>94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'CH4 - Chodník č. 4'!J30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83</v>
      </c>
      <c r="AR98" s="124"/>
      <c r="AS98" s="125">
        <v>0</v>
      </c>
      <c r="AT98" s="126">
        <f>ROUND(SUM(AV98:AW98),2)</f>
        <v>0</v>
      </c>
      <c r="AU98" s="127">
        <f>'CH4 - Chodník č. 4'!P128</f>
        <v>0</v>
      </c>
      <c r="AV98" s="126">
        <f>'CH4 - Chodník č. 4'!J33</f>
        <v>0</v>
      </c>
      <c r="AW98" s="126">
        <f>'CH4 - Chodník č. 4'!J34</f>
        <v>0</v>
      </c>
      <c r="AX98" s="126">
        <f>'CH4 - Chodník č. 4'!J35</f>
        <v>0</v>
      </c>
      <c r="AY98" s="126">
        <f>'CH4 - Chodník č. 4'!J36</f>
        <v>0</v>
      </c>
      <c r="AZ98" s="126">
        <f>'CH4 - Chodník č. 4'!F33</f>
        <v>0</v>
      </c>
      <c r="BA98" s="126">
        <f>'CH4 - Chodník č. 4'!F34</f>
        <v>0</v>
      </c>
      <c r="BB98" s="126">
        <f>'CH4 - Chodník č. 4'!F35</f>
        <v>0</v>
      </c>
      <c r="BC98" s="126">
        <f>'CH4 - Chodník č. 4'!F36</f>
        <v>0</v>
      </c>
      <c r="BD98" s="128">
        <f>'CH4 - Chodník č. 4'!F37</f>
        <v>0</v>
      </c>
      <c r="BE98" s="7"/>
      <c r="BT98" s="129" t="s">
        <v>84</v>
      </c>
      <c r="BV98" s="129" t="s">
        <v>78</v>
      </c>
      <c r="BW98" s="129" t="s">
        <v>95</v>
      </c>
      <c r="BX98" s="129" t="s">
        <v>5</v>
      </c>
      <c r="CL98" s="129" t="s">
        <v>1</v>
      </c>
      <c r="CM98" s="129" t="s">
        <v>86</v>
      </c>
    </row>
    <row r="99" s="7" customFormat="1" ht="16.5" customHeight="1">
      <c r="A99" s="117" t="s">
        <v>80</v>
      </c>
      <c r="B99" s="118"/>
      <c r="C99" s="119"/>
      <c r="D99" s="120" t="s">
        <v>96</v>
      </c>
      <c r="E99" s="120"/>
      <c r="F99" s="120"/>
      <c r="G99" s="120"/>
      <c r="H99" s="120"/>
      <c r="I99" s="121"/>
      <c r="J99" s="120" t="s">
        <v>97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'CH5 - Chodník č. 5'!J30</f>
        <v>0</v>
      </c>
      <c r="AH99" s="121"/>
      <c r="AI99" s="121"/>
      <c r="AJ99" s="121"/>
      <c r="AK99" s="121"/>
      <c r="AL99" s="121"/>
      <c r="AM99" s="121"/>
      <c r="AN99" s="122">
        <f>SUM(AG99,AT99)</f>
        <v>0</v>
      </c>
      <c r="AO99" s="121"/>
      <c r="AP99" s="121"/>
      <c r="AQ99" s="123" t="s">
        <v>83</v>
      </c>
      <c r="AR99" s="124"/>
      <c r="AS99" s="125">
        <v>0</v>
      </c>
      <c r="AT99" s="126">
        <f>ROUND(SUM(AV99:AW99),2)</f>
        <v>0</v>
      </c>
      <c r="AU99" s="127">
        <f>'CH5 - Chodník č. 5'!P127</f>
        <v>0</v>
      </c>
      <c r="AV99" s="126">
        <f>'CH5 - Chodník č. 5'!J33</f>
        <v>0</v>
      </c>
      <c r="AW99" s="126">
        <f>'CH5 - Chodník č. 5'!J34</f>
        <v>0</v>
      </c>
      <c r="AX99" s="126">
        <f>'CH5 - Chodník č. 5'!J35</f>
        <v>0</v>
      </c>
      <c r="AY99" s="126">
        <f>'CH5 - Chodník č. 5'!J36</f>
        <v>0</v>
      </c>
      <c r="AZ99" s="126">
        <f>'CH5 - Chodník č. 5'!F33</f>
        <v>0</v>
      </c>
      <c r="BA99" s="126">
        <f>'CH5 - Chodník č. 5'!F34</f>
        <v>0</v>
      </c>
      <c r="BB99" s="126">
        <f>'CH5 - Chodník č. 5'!F35</f>
        <v>0</v>
      </c>
      <c r="BC99" s="126">
        <f>'CH5 - Chodník č. 5'!F36</f>
        <v>0</v>
      </c>
      <c r="BD99" s="128">
        <f>'CH5 - Chodník č. 5'!F37</f>
        <v>0</v>
      </c>
      <c r="BE99" s="7"/>
      <c r="BT99" s="129" t="s">
        <v>84</v>
      </c>
      <c r="BV99" s="129" t="s">
        <v>78</v>
      </c>
      <c r="BW99" s="129" t="s">
        <v>98</v>
      </c>
      <c r="BX99" s="129" t="s">
        <v>5</v>
      </c>
      <c r="CL99" s="129" t="s">
        <v>1</v>
      </c>
      <c r="CM99" s="129" t="s">
        <v>86</v>
      </c>
    </row>
    <row r="100" s="7" customFormat="1" ht="16.5" customHeight="1">
      <c r="A100" s="117" t="s">
        <v>80</v>
      </c>
      <c r="B100" s="118"/>
      <c r="C100" s="119"/>
      <c r="D100" s="120" t="s">
        <v>99</v>
      </c>
      <c r="E100" s="120"/>
      <c r="F100" s="120"/>
      <c r="G100" s="120"/>
      <c r="H100" s="120"/>
      <c r="I100" s="121"/>
      <c r="J100" s="120" t="s">
        <v>100</v>
      </c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2">
        <f>'CH6 - Chodník č. 6'!J30</f>
        <v>0</v>
      </c>
      <c r="AH100" s="121"/>
      <c r="AI100" s="121"/>
      <c r="AJ100" s="121"/>
      <c r="AK100" s="121"/>
      <c r="AL100" s="121"/>
      <c r="AM100" s="121"/>
      <c r="AN100" s="122">
        <f>SUM(AG100,AT100)</f>
        <v>0</v>
      </c>
      <c r="AO100" s="121"/>
      <c r="AP100" s="121"/>
      <c r="AQ100" s="123" t="s">
        <v>83</v>
      </c>
      <c r="AR100" s="124"/>
      <c r="AS100" s="125">
        <v>0</v>
      </c>
      <c r="AT100" s="126">
        <f>ROUND(SUM(AV100:AW100),2)</f>
        <v>0</v>
      </c>
      <c r="AU100" s="127">
        <f>'CH6 - Chodník č. 6'!P127</f>
        <v>0</v>
      </c>
      <c r="AV100" s="126">
        <f>'CH6 - Chodník č. 6'!J33</f>
        <v>0</v>
      </c>
      <c r="AW100" s="126">
        <f>'CH6 - Chodník č. 6'!J34</f>
        <v>0</v>
      </c>
      <c r="AX100" s="126">
        <f>'CH6 - Chodník č. 6'!J35</f>
        <v>0</v>
      </c>
      <c r="AY100" s="126">
        <f>'CH6 - Chodník č. 6'!J36</f>
        <v>0</v>
      </c>
      <c r="AZ100" s="126">
        <f>'CH6 - Chodník č. 6'!F33</f>
        <v>0</v>
      </c>
      <c r="BA100" s="126">
        <f>'CH6 - Chodník č. 6'!F34</f>
        <v>0</v>
      </c>
      <c r="BB100" s="126">
        <f>'CH6 - Chodník č. 6'!F35</f>
        <v>0</v>
      </c>
      <c r="BC100" s="126">
        <f>'CH6 - Chodník č. 6'!F36</f>
        <v>0</v>
      </c>
      <c r="BD100" s="128">
        <f>'CH6 - Chodník č. 6'!F37</f>
        <v>0</v>
      </c>
      <c r="BE100" s="7"/>
      <c r="BT100" s="129" t="s">
        <v>84</v>
      </c>
      <c r="BV100" s="129" t="s">
        <v>78</v>
      </c>
      <c r="BW100" s="129" t="s">
        <v>101</v>
      </c>
      <c r="BX100" s="129" t="s">
        <v>5</v>
      </c>
      <c r="CL100" s="129" t="s">
        <v>1</v>
      </c>
      <c r="CM100" s="129" t="s">
        <v>86</v>
      </c>
    </row>
    <row r="101" s="7" customFormat="1" ht="16.5" customHeight="1">
      <c r="A101" s="117" t="s">
        <v>80</v>
      </c>
      <c r="B101" s="118"/>
      <c r="C101" s="119"/>
      <c r="D101" s="120" t="s">
        <v>102</v>
      </c>
      <c r="E101" s="120"/>
      <c r="F101" s="120"/>
      <c r="G101" s="120"/>
      <c r="H101" s="120"/>
      <c r="I101" s="121"/>
      <c r="J101" s="120" t="s">
        <v>103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'S1 - Sjezd č. 1'!J30</f>
        <v>0</v>
      </c>
      <c r="AH101" s="121"/>
      <c r="AI101" s="121"/>
      <c r="AJ101" s="121"/>
      <c r="AK101" s="121"/>
      <c r="AL101" s="121"/>
      <c r="AM101" s="121"/>
      <c r="AN101" s="122">
        <f>SUM(AG101,AT101)</f>
        <v>0</v>
      </c>
      <c r="AO101" s="121"/>
      <c r="AP101" s="121"/>
      <c r="AQ101" s="123" t="s">
        <v>83</v>
      </c>
      <c r="AR101" s="124"/>
      <c r="AS101" s="130">
        <v>0</v>
      </c>
      <c r="AT101" s="131">
        <f>ROUND(SUM(AV101:AW101),2)</f>
        <v>0</v>
      </c>
      <c r="AU101" s="132">
        <f>'S1 - Sjezd č. 1'!P127</f>
        <v>0</v>
      </c>
      <c r="AV101" s="131">
        <f>'S1 - Sjezd č. 1'!J33</f>
        <v>0</v>
      </c>
      <c r="AW101" s="131">
        <f>'S1 - Sjezd č. 1'!J34</f>
        <v>0</v>
      </c>
      <c r="AX101" s="131">
        <f>'S1 - Sjezd č. 1'!J35</f>
        <v>0</v>
      </c>
      <c r="AY101" s="131">
        <f>'S1 - Sjezd č. 1'!J36</f>
        <v>0</v>
      </c>
      <c r="AZ101" s="131">
        <f>'S1 - Sjezd č. 1'!F33</f>
        <v>0</v>
      </c>
      <c r="BA101" s="131">
        <f>'S1 - Sjezd č. 1'!F34</f>
        <v>0</v>
      </c>
      <c r="BB101" s="131">
        <f>'S1 - Sjezd č. 1'!F35</f>
        <v>0</v>
      </c>
      <c r="BC101" s="131">
        <f>'S1 - Sjezd č. 1'!F36</f>
        <v>0</v>
      </c>
      <c r="BD101" s="133">
        <f>'S1 - Sjezd č. 1'!F37</f>
        <v>0</v>
      </c>
      <c r="BE101" s="7"/>
      <c r="BT101" s="129" t="s">
        <v>84</v>
      </c>
      <c r="BV101" s="129" t="s">
        <v>78</v>
      </c>
      <c r="BW101" s="129" t="s">
        <v>104</v>
      </c>
      <c r="BX101" s="129" t="s">
        <v>5</v>
      </c>
      <c r="CL101" s="129" t="s">
        <v>1</v>
      </c>
      <c r="CM101" s="129" t="s">
        <v>86</v>
      </c>
    </row>
    <row r="102" s="2" customFormat="1" ht="30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42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  <c r="AR103" s="42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</sheetData>
  <sheetProtection sheet="1" formatColumns="0" formatRows="0" objects="1" scenarios="1" spinCount="100000" saltValue="sBjrk6zMgIIwTwvpIsB0geHo4RtoHiHEp97CoC5tKxZ1aW5RoXbAfrCQ2WhHkit+uIER3w67M2qtYygjoVbh9Q==" hashValue="pYV0T69e6JmS6cgyMw/OLFIXvrxWDv7SBy6SKYeeOwfP5JGyofddFYA0XFhK9JDtQXpKjL4a45IRT3tx+1v5/g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CH1 - Chodník č. 1'!C2" display="/"/>
    <hyperlink ref="A96" location="'CH2 - Chodník č. 2'!C2" display="/"/>
    <hyperlink ref="A97" location="'CH3 - Chodník č. 3'!C2" display="/"/>
    <hyperlink ref="A98" location="'CH4 - Chodník č. 4'!C2" display="/"/>
    <hyperlink ref="A99" location="'CH5 - Chodník č. 5'!C2" display="/"/>
    <hyperlink ref="A100" location="'CH6 - Chodník č. 6'!C2" display="/"/>
    <hyperlink ref="A101" location="'S1 - Sjezd č. 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86</v>
      </c>
    </row>
    <row r="4" s="1" customFormat="1" ht="24.96" customHeight="1">
      <c r="B4" s="18"/>
      <c r="D4" s="136" t="s">
        <v>105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Opravy MK a chodníků na ul. Slezská, Český Těšín-část chodníky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107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18. 3. 2025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ROUND(J127,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ROUND((SUM(BE127:BE171)),  2)</f>
        <v>0</v>
      </c>
      <c r="G33" s="36"/>
      <c r="H33" s="36"/>
      <c r="I33" s="153">
        <v>0.20999999999999999</v>
      </c>
      <c r="J33" s="152">
        <f>ROUND(((SUM(BE127:BE171))*I33),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ROUND((SUM(BF127:BF171)),  2)</f>
        <v>0</v>
      </c>
      <c r="G34" s="36"/>
      <c r="H34" s="36"/>
      <c r="I34" s="153">
        <v>0.14999999999999999</v>
      </c>
      <c r="J34" s="152">
        <f>ROUND(((SUM(BF127:BF171))*I34),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ROUND((SUM(BG127:BG171)),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ROUND((SUM(BH127:BH171)),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ROUND((SUM(BI127:BI171)),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Opravy MK a chodníků na ul. Slezská, Český Těšín-část chodníky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CH1 - Chodník č. 1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Těšín</v>
      </c>
      <c r="G89" s="38"/>
      <c r="H89" s="38"/>
      <c r="I89" s="30" t="s">
        <v>22</v>
      </c>
      <c r="J89" s="77" t="str">
        <f>IF(J12="","",J12)</f>
        <v>18. 3. 2025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Město Český Těšín</v>
      </c>
      <c r="G91" s="38"/>
      <c r="H91" s="38"/>
      <c r="I91" s="30" t="s">
        <v>30</v>
      </c>
      <c r="J91" s="34" t="str">
        <f>E21</f>
        <v>ŠNAPKA SLUŽBY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Ivan Šnapka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111</v>
      </c>
      <c r="D96" s="38"/>
      <c r="E96" s="38"/>
      <c r="F96" s="38"/>
      <c r="G96" s="38"/>
      <c r="H96" s="38"/>
      <c r="I96" s="38"/>
      <c r="J96" s="108">
        <f>J127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J129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115</v>
      </c>
      <c r="E99" s="186"/>
      <c r="F99" s="186"/>
      <c r="G99" s="186"/>
      <c r="H99" s="186"/>
      <c r="I99" s="186"/>
      <c r="J99" s="187">
        <f>J132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116</v>
      </c>
      <c r="E100" s="186"/>
      <c r="F100" s="186"/>
      <c r="G100" s="186"/>
      <c r="H100" s="186"/>
      <c r="I100" s="186"/>
      <c r="J100" s="187">
        <f>J139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117</v>
      </c>
      <c r="E101" s="186"/>
      <c r="F101" s="186"/>
      <c r="G101" s="186"/>
      <c r="H101" s="186"/>
      <c r="I101" s="186"/>
      <c r="J101" s="187">
        <f>J148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118</v>
      </c>
      <c r="E102" s="186"/>
      <c r="F102" s="186"/>
      <c r="G102" s="186"/>
      <c r="H102" s="186"/>
      <c r="I102" s="186"/>
      <c r="J102" s="187">
        <f>J157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119</v>
      </c>
      <c r="E103" s="180"/>
      <c r="F103" s="180"/>
      <c r="G103" s="180"/>
      <c r="H103" s="180"/>
      <c r="I103" s="180"/>
      <c r="J103" s="181">
        <f>J162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120</v>
      </c>
      <c r="E104" s="186"/>
      <c r="F104" s="186"/>
      <c r="G104" s="186"/>
      <c r="H104" s="186"/>
      <c r="I104" s="186"/>
      <c r="J104" s="187">
        <f>J163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121</v>
      </c>
      <c r="E105" s="186"/>
      <c r="F105" s="186"/>
      <c r="G105" s="186"/>
      <c r="H105" s="186"/>
      <c r="I105" s="186"/>
      <c r="J105" s="187">
        <f>J165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122</v>
      </c>
      <c r="E106" s="186"/>
      <c r="F106" s="186"/>
      <c r="G106" s="186"/>
      <c r="H106" s="186"/>
      <c r="I106" s="186"/>
      <c r="J106" s="187">
        <f>J167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123</v>
      </c>
      <c r="E107" s="186"/>
      <c r="F107" s="186"/>
      <c r="G107" s="186"/>
      <c r="H107" s="186"/>
      <c r="I107" s="186"/>
      <c r="J107" s="187">
        <f>J170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124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172" t="str">
        <f>E7</f>
        <v>Opravy MK a chodníků na ul. Slezská, Český Těšín-část chodníky</v>
      </c>
      <c r="F117" s="30"/>
      <c r="G117" s="30"/>
      <c r="H117" s="30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106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E9</f>
        <v>CH1 - Chodník č. 1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F12</f>
        <v>Český Těšín</v>
      </c>
      <c r="G121" s="38"/>
      <c r="H121" s="38"/>
      <c r="I121" s="30" t="s">
        <v>22</v>
      </c>
      <c r="J121" s="77" t="str">
        <f>IF(J12="","",J12)</f>
        <v>18. 3. 2025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25.65" customHeight="1">
      <c r="A123" s="36"/>
      <c r="B123" s="37"/>
      <c r="C123" s="30" t="s">
        <v>24</v>
      </c>
      <c r="D123" s="38"/>
      <c r="E123" s="38"/>
      <c r="F123" s="25" t="str">
        <f>E15</f>
        <v>Město Český Těšín</v>
      </c>
      <c r="G123" s="38"/>
      <c r="H123" s="38"/>
      <c r="I123" s="30" t="s">
        <v>30</v>
      </c>
      <c r="J123" s="34" t="str">
        <f>E21</f>
        <v>ŠNAPKA SLUŽBY s.r.o.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28</v>
      </c>
      <c r="D124" s="38"/>
      <c r="E124" s="38"/>
      <c r="F124" s="25" t="str">
        <f>IF(E18="","",E18)</f>
        <v>Vyplň údaj</v>
      </c>
      <c r="G124" s="38"/>
      <c r="H124" s="38"/>
      <c r="I124" s="30" t="s">
        <v>33</v>
      </c>
      <c r="J124" s="34" t="str">
        <f>E24</f>
        <v>Ing. Ivan Šnapka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89"/>
      <c r="B126" s="190"/>
      <c r="C126" s="191" t="s">
        <v>125</v>
      </c>
      <c r="D126" s="192" t="s">
        <v>61</v>
      </c>
      <c r="E126" s="192" t="s">
        <v>57</v>
      </c>
      <c r="F126" s="192" t="s">
        <v>58</v>
      </c>
      <c r="G126" s="192" t="s">
        <v>126</v>
      </c>
      <c r="H126" s="192" t="s">
        <v>127</v>
      </c>
      <c r="I126" s="192" t="s">
        <v>128</v>
      </c>
      <c r="J126" s="193" t="s">
        <v>110</v>
      </c>
      <c r="K126" s="194" t="s">
        <v>129</v>
      </c>
      <c r="L126" s="195"/>
      <c r="M126" s="98" t="s">
        <v>1</v>
      </c>
      <c r="N126" s="99" t="s">
        <v>40</v>
      </c>
      <c r="O126" s="99" t="s">
        <v>130</v>
      </c>
      <c r="P126" s="99" t="s">
        <v>131</v>
      </c>
      <c r="Q126" s="99" t="s">
        <v>132</v>
      </c>
      <c r="R126" s="99" t="s">
        <v>133</v>
      </c>
      <c r="S126" s="99" t="s">
        <v>134</v>
      </c>
      <c r="T126" s="100" t="s">
        <v>135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36"/>
      <c r="B127" s="37"/>
      <c r="C127" s="105" t="s">
        <v>136</v>
      </c>
      <c r="D127" s="38"/>
      <c r="E127" s="38"/>
      <c r="F127" s="38"/>
      <c r="G127" s="38"/>
      <c r="H127" s="38"/>
      <c r="I127" s="38"/>
      <c r="J127" s="196">
        <f>BK127</f>
        <v>0</v>
      </c>
      <c r="K127" s="38"/>
      <c r="L127" s="42"/>
      <c r="M127" s="101"/>
      <c r="N127" s="197"/>
      <c r="O127" s="102"/>
      <c r="P127" s="198">
        <f>P128+P162</f>
        <v>0</v>
      </c>
      <c r="Q127" s="102"/>
      <c r="R127" s="198">
        <f>R128+R162</f>
        <v>2.4651000000000001</v>
      </c>
      <c r="S127" s="102"/>
      <c r="T127" s="199">
        <f>T128+T162</f>
        <v>15.950000000000001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75</v>
      </c>
      <c r="AU127" s="15" t="s">
        <v>112</v>
      </c>
      <c r="BK127" s="200">
        <f>BK128+BK162</f>
        <v>0</v>
      </c>
    </row>
    <row r="128" s="12" customFormat="1" ht="25.92" customHeight="1">
      <c r="A128" s="12"/>
      <c r="B128" s="201"/>
      <c r="C128" s="202"/>
      <c r="D128" s="203" t="s">
        <v>75</v>
      </c>
      <c r="E128" s="204" t="s">
        <v>137</v>
      </c>
      <c r="F128" s="204" t="s">
        <v>138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P129+P132+P139+P148+P157</f>
        <v>0</v>
      </c>
      <c r="Q128" s="209"/>
      <c r="R128" s="210">
        <f>R129+R132+R139+R148+R157</f>
        <v>2.4651000000000001</v>
      </c>
      <c r="S128" s="209"/>
      <c r="T128" s="211">
        <f>T129+T132+T139+T148+T157</f>
        <v>15.950000000000001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84</v>
      </c>
      <c r="AT128" s="213" t="s">
        <v>75</v>
      </c>
      <c r="AU128" s="213" t="s">
        <v>76</v>
      </c>
      <c r="AY128" s="212" t="s">
        <v>139</v>
      </c>
      <c r="BK128" s="214">
        <f>BK129+BK132+BK139+BK148+BK157</f>
        <v>0</v>
      </c>
    </row>
    <row r="129" s="12" customFormat="1" ht="22.8" customHeight="1">
      <c r="A129" s="12"/>
      <c r="B129" s="201"/>
      <c r="C129" s="202"/>
      <c r="D129" s="203" t="s">
        <v>75</v>
      </c>
      <c r="E129" s="215" t="s">
        <v>84</v>
      </c>
      <c r="F129" s="215" t="s">
        <v>140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SUM(P130:P131)</f>
        <v>0</v>
      </c>
      <c r="Q129" s="209"/>
      <c r="R129" s="210">
        <f>SUM(R130:R131)</f>
        <v>0.0055000000000000005</v>
      </c>
      <c r="S129" s="209"/>
      <c r="T129" s="211">
        <f>SUM(T130:T131)</f>
        <v>12.65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84</v>
      </c>
      <c r="AT129" s="213" t="s">
        <v>75</v>
      </c>
      <c r="AU129" s="213" t="s">
        <v>84</v>
      </c>
      <c r="AY129" s="212" t="s">
        <v>139</v>
      </c>
      <c r="BK129" s="214">
        <f>SUM(BK130:BK131)</f>
        <v>0</v>
      </c>
    </row>
    <row r="130" s="2" customFormat="1" ht="33" customHeight="1">
      <c r="A130" s="36"/>
      <c r="B130" s="37"/>
      <c r="C130" s="217" t="s">
        <v>141</v>
      </c>
      <c r="D130" s="217" t="s">
        <v>142</v>
      </c>
      <c r="E130" s="218" t="s">
        <v>143</v>
      </c>
      <c r="F130" s="219" t="s">
        <v>144</v>
      </c>
      <c r="G130" s="220" t="s">
        <v>145</v>
      </c>
      <c r="H130" s="221">
        <v>110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41</v>
      </c>
      <c r="O130" s="89"/>
      <c r="P130" s="227">
        <f>O130*H130</f>
        <v>0</v>
      </c>
      <c r="Q130" s="227">
        <v>5.0000000000000002E-05</v>
      </c>
      <c r="R130" s="227">
        <f>Q130*H130</f>
        <v>0.0055000000000000005</v>
      </c>
      <c r="S130" s="227">
        <v>0.11500000000000001</v>
      </c>
      <c r="T130" s="228">
        <f>S130*H130</f>
        <v>12.65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146</v>
      </c>
      <c r="AT130" s="229" t="s">
        <v>142</v>
      </c>
      <c r="AU130" s="229" t="s">
        <v>86</v>
      </c>
      <c r="AY130" s="15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84</v>
      </c>
      <c r="BK130" s="230">
        <f>ROUND(I130*H130,2)</f>
        <v>0</v>
      </c>
      <c r="BL130" s="15" t="s">
        <v>146</v>
      </c>
      <c r="BM130" s="229" t="s">
        <v>147</v>
      </c>
    </row>
    <row r="131" s="13" customFormat="1">
      <c r="A131" s="13"/>
      <c r="B131" s="231"/>
      <c r="C131" s="232"/>
      <c r="D131" s="233" t="s">
        <v>148</v>
      </c>
      <c r="E131" s="234" t="s">
        <v>1</v>
      </c>
      <c r="F131" s="235" t="s">
        <v>149</v>
      </c>
      <c r="G131" s="232"/>
      <c r="H131" s="236">
        <v>110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148</v>
      </c>
      <c r="AU131" s="242" t="s">
        <v>86</v>
      </c>
      <c r="AV131" s="13" t="s">
        <v>86</v>
      </c>
      <c r="AW131" s="13" t="s">
        <v>32</v>
      </c>
      <c r="AX131" s="13" t="s">
        <v>84</v>
      </c>
      <c r="AY131" s="242" t="s">
        <v>139</v>
      </c>
    </row>
    <row r="132" s="12" customFormat="1" ht="22.8" customHeight="1">
      <c r="A132" s="12"/>
      <c r="B132" s="201"/>
      <c r="C132" s="202"/>
      <c r="D132" s="203" t="s">
        <v>75</v>
      </c>
      <c r="E132" s="215" t="s">
        <v>150</v>
      </c>
      <c r="F132" s="215" t="s">
        <v>151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SUM(P133:P138)</f>
        <v>0</v>
      </c>
      <c r="Q132" s="209"/>
      <c r="R132" s="210">
        <f>SUM(R133:R138)</f>
        <v>2.4596</v>
      </c>
      <c r="S132" s="209"/>
      <c r="T132" s="211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84</v>
      </c>
      <c r="AT132" s="213" t="s">
        <v>75</v>
      </c>
      <c r="AU132" s="213" t="s">
        <v>84</v>
      </c>
      <c r="AY132" s="212" t="s">
        <v>139</v>
      </c>
      <c r="BK132" s="214">
        <f>SUM(BK133:BK138)</f>
        <v>0</v>
      </c>
    </row>
    <row r="133" s="2" customFormat="1" ht="37.8" customHeight="1">
      <c r="A133" s="36"/>
      <c r="B133" s="37"/>
      <c r="C133" s="217" t="s">
        <v>150</v>
      </c>
      <c r="D133" s="217" t="s">
        <v>142</v>
      </c>
      <c r="E133" s="218" t="s">
        <v>152</v>
      </c>
      <c r="F133" s="219" t="s">
        <v>153</v>
      </c>
      <c r="G133" s="220" t="s">
        <v>145</v>
      </c>
      <c r="H133" s="221">
        <v>22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41</v>
      </c>
      <c r="O133" s="89"/>
      <c r="P133" s="227">
        <f>O133*H133</f>
        <v>0</v>
      </c>
      <c r="Q133" s="227">
        <v>0.1118</v>
      </c>
      <c r="R133" s="227">
        <f>Q133*H133</f>
        <v>2.4596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146</v>
      </c>
      <c r="AT133" s="229" t="s">
        <v>142</v>
      </c>
      <c r="AU133" s="229" t="s">
        <v>86</v>
      </c>
      <c r="AY133" s="15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84</v>
      </c>
      <c r="BK133" s="230">
        <f>ROUND(I133*H133,2)</f>
        <v>0</v>
      </c>
      <c r="BL133" s="15" t="s">
        <v>146</v>
      </c>
      <c r="BM133" s="229" t="s">
        <v>154</v>
      </c>
    </row>
    <row r="134" s="13" customFormat="1">
      <c r="A134" s="13"/>
      <c r="B134" s="231"/>
      <c r="C134" s="232"/>
      <c r="D134" s="233" t="s">
        <v>148</v>
      </c>
      <c r="E134" s="234" t="s">
        <v>1</v>
      </c>
      <c r="F134" s="235" t="s">
        <v>155</v>
      </c>
      <c r="G134" s="232"/>
      <c r="H134" s="236">
        <v>22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148</v>
      </c>
      <c r="AU134" s="242" t="s">
        <v>86</v>
      </c>
      <c r="AV134" s="13" t="s">
        <v>86</v>
      </c>
      <c r="AW134" s="13" t="s">
        <v>32</v>
      </c>
      <c r="AX134" s="13" t="s">
        <v>84</v>
      </c>
      <c r="AY134" s="242" t="s">
        <v>139</v>
      </c>
    </row>
    <row r="135" s="2" customFormat="1" ht="21.75" customHeight="1">
      <c r="A135" s="36"/>
      <c r="B135" s="37"/>
      <c r="C135" s="217" t="s">
        <v>156</v>
      </c>
      <c r="D135" s="217" t="s">
        <v>142</v>
      </c>
      <c r="E135" s="218" t="s">
        <v>157</v>
      </c>
      <c r="F135" s="219" t="s">
        <v>158</v>
      </c>
      <c r="G135" s="220" t="s">
        <v>145</v>
      </c>
      <c r="H135" s="221">
        <v>110</v>
      </c>
      <c r="I135" s="222"/>
      <c r="J135" s="223">
        <f>ROUND(I135*H135,2)</f>
        <v>0</v>
      </c>
      <c r="K135" s="224"/>
      <c r="L135" s="42"/>
      <c r="M135" s="225" t="s">
        <v>1</v>
      </c>
      <c r="N135" s="226" t="s">
        <v>41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146</v>
      </c>
      <c r="AT135" s="229" t="s">
        <v>142</v>
      </c>
      <c r="AU135" s="229" t="s">
        <v>86</v>
      </c>
      <c r="AY135" s="15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84</v>
      </c>
      <c r="BK135" s="230">
        <f>ROUND(I135*H135,2)</f>
        <v>0</v>
      </c>
      <c r="BL135" s="15" t="s">
        <v>146</v>
      </c>
      <c r="BM135" s="229" t="s">
        <v>159</v>
      </c>
    </row>
    <row r="136" s="13" customFormat="1">
      <c r="A136" s="13"/>
      <c r="B136" s="231"/>
      <c r="C136" s="232"/>
      <c r="D136" s="233" t="s">
        <v>148</v>
      </c>
      <c r="E136" s="234" t="s">
        <v>1</v>
      </c>
      <c r="F136" s="235" t="s">
        <v>149</v>
      </c>
      <c r="G136" s="232"/>
      <c r="H136" s="236">
        <v>110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148</v>
      </c>
      <c r="AU136" s="242" t="s">
        <v>86</v>
      </c>
      <c r="AV136" s="13" t="s">
        <v>86</v>
      </c>
      <c r="AW136" s="13" t="s">
        <v>32</v>
      </c>
      <c r="AX136" s="13" t="s">
        <v>84</v>
      </c>
      <c r="AY136" s="242" t="s">
        <v>139</v>
      </c>
    </row>
    <row r="137" s="2" customFormat="1" ht="24.15" customHeight="1">
      <c r="A137" s="36"/>
      <c r="B137" s="37"/>
      <c r="C137" s="217" t="s">
        <v>160</v>
      </c>
      <c r="D137" s="217" t="s">
        <v>142</v>
      </c>
      <c r="E137" s="218" t="s">
        <v>161</v>
      </c>
      <c r="F137" s="219" t="s">
        <v>162</v>
      </c>
      <c r="G137" s="220" t="s">
        <v>145</v>
      </c>
      <c r="H137" s="221">
        <v>110</v>
      </c>
      <c r="I137" s="222"/>
      <c r="J137" s="223">
        <f>ROUND(I137*H137,2)</f>
        <v>0</v>
      </c>
      <c r="K137" s="224"/>
      <c r="L137" s="42"/>
      <c r="M137" s="225" t="s">
        <v>1</v>
      </c>
      <c r="N137" s="226" t="s">
        <v>41</v>
      </c>
      <c r="O137" s="89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146</v>
      </c>
      <c r="AT137" s="229" t="s">
        <v>142</v>
      </c>
      <c r="AU137" s="229" t="s">
        <v>86</v>
      </c>
      <c r="AY137" s="15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84</v>
      </c>
      <c r="BK137" s="230">
        <f>ROUND(I137*H137,2)</f>
        <v>0</v>
      </c>
      <c r="BL137" s="15" t="s">
        <v>146</v>
      </c>
      <c r="BM137" s="229" t="s">
        <v>163</v>
      </c>
    </row>
    <row r="138" s="13" customFormat="1">
      <c r="A138" s="13"/>
      <c r="B138" s="231"/>
      <c r="C138" s="232"/>
      <c r="D138" s="233" t="s">
        <v>148</v>
      </c>
      <c r="E138" s="234" t="s">
        <v>1</v>
      </c>
      <c r="F138" s="235" t="s">
        <v>149</v>
      </c>
      <c r="G138" s="232"/>
      <c r="H138" s="236">
        <v>110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148</v>
      </c>
      <c r="AU138" s="242" t="s">
        <v>86</v>
      </c>
      <c r="AV138" s="13" t="s">
        <v>86</v>
      </c>
      <c r="AW138" s="13" t="s">
        <v>32</v>
      </c>
      <c r="AX138" s="13" t="s">
        <v>84</v>
      </c>
      <c r="AY138" s="242" t="s">
        <v>139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164</v>
      </c>
      <c r="F139" s="215" t="s">
        <v>165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SUM(P140:P147)</f>
        <v>0</v>
      </c>
      <c r="Q139" s="209"/>
      <c r="R139" s="210">
        <f>SUM(R140:R147)</f>
        <v>0</v>
      </c>
      <c r="S139" s="209"/>
      <c r="T139" s="211">
        <f>SUM(T140:T147)</f>
        <v>3.3000000000000003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139</v>
      </c>
      <c r="BK139" s="214">
        <f>SUM(BK140:BK147)</f>
        <v>0</v>
      </c>
    </row>
    <row r="140" s="2" customFormat="1" ht="16.5" customHeight="1">
      <c r="A140" s="36"/>
      <c r="B140" s="37"/>
      <c r="C140" s="217" t="s">
        <v>166</v>
      </c>
      <c r="D140" s="217" t="s">
        <v>142</v>
      </c>
      <c r="E140" s="218" t="s">
        <v>167</v>
      </c>
      <c r="F140" s="219" t="s">
        <v>168</v>
      </c>
      <c r="G140" s="220" t="s">
        <v>145</v>
      </c>
      <c r="H140" s="221">
        <v>110</v>
      </c>
      <c r="I140" s="222"/>
      <c r="J140" s="223">
        <f>ROUND(I140*H140,2)</f>
        <v>0</v>
      </c>
      <c r="K140" s="224"/>
      <c r="L140" s="42"/>
      <c r="M140" s="225" t="s">
        <v>1</v>
      </c>
      <c r="N140" s="226" t="s">
        <v>41</v>
      </c>
      <c r="O140" s="89"/>
      <c r="P140" s="227">
        <f>O140*H140</f>
        <v>0</v>
      </c>
      <c r="Q140" s="227">
        <v>0</v>
      </c>
      <c r="R140" s="227">
        <f>Q140*H140</f>
        <v>0</v>
      </c>
      <c r="S140" s="227">
        <v>0.01</v>
      </c>
      <c r="T140" s="228">
        <f>S140*H140</f>
        <v>1.1000000000000001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146</v>
      </c>
      <c r="AT140" s="229" t="s">
        <v>142</v>
      </c>
      <c r="AU140" s="229" t="s">
        <v>86</v>
      </c>
      <c r="AY140" s="15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84</v>
      </c>
      <c r="BK140" s="230">
        <f>ROUND(I140*H140,2)</f>
        <v>0</v>
      </c>
      <c r="BL140" s="15" t="s">
        <v>146</v>
      </c>
      <c r="BM140" s="229" t="s">
        <v>169</v>
      </c>
    </row>
    <row r="141" s="13" customFormat="1">
      <c r="A141" s="13"/>
      <c r="B141" s="231"/>
      <c r="C141" s="232"/>
      <c r="D141" s="233" t="s">
        <v>148</v>
      </c>
      <c r="E141" s="234" t="s">
        <v>1</v>
      </c>
      <c r="F141" s="235" t="s">
        <v>149</v>
      </c>
      <c r="G141" s="232"/>
      <c r="H141" s="236">
        <v>110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148</v>
      </c>
      <c r="AU141" s="242" t="s">
        <v>86</v>
      </c>
      <c r="AV141" s="13" t="s">
        <v>86</v>
      </c>
      <c r="AW141" s="13" t="s">
        <v>32</v>
      </c>
      <c r="AX141" s="13" t="s">
        <v>84</v>
      </c>
      <c r="AY141" s="242" t="s">
        <v>139</v>
      </c>
    </row>
    <row r="142" s="2" customFormat="1" ht="24.15" customHeight="1">
      <c r="A142" s="36"/>
      <c r="B142" s="37"/>
      <c r="C142" s="217" t="s">
        <v>170</v>
      </c>
      <c r="D142" s="217" t="s">
        <v>142</v>
      </c>
      <c r="E142" s="218" t="s">
        <v>171</v>
      </c>
      <c r="F142" s="219" t="s">
        <v>172</v>
      </c>
      <c r="G142" s="220" t="s">
        <v>145</v>
      </c>
      <c r="H142" s="221">
        <v>110</v>
      </c>
      <c r="I142" s="222"/>
      <c r="J142" s="223">
        <f>ROUND(I142*H142,2)</f>
        <v>0</v>
      </c>
      <c r="K142" s="224"/>
      <c r="L142" s="42"/>
      <c r="M142" s="225" t="s">
        <v>1</v>
      </c>
      <c r="N142" s="226" t="s">
        <v>41</v>
      </c>
      <c r="O142" s="89"/>
      <c r="P142" s="227">
        <f>O142*H142</f>
        <v>0</v>
      </c>
      <c r="Q142" s="227">
        <v>0</v>
      </c>
      <c r="R142" s="227">
        <f>Q142*H142</f>
        <v>0</v>
      </c>
      <c r="S142" s="227">
        <v>0.02</v>
      </c>
      <c r="T142" s="228">
        <f>S142*H142</f>
        <v>2.2000000000000002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146</v>
      </c>
      <c r="AT142" s="229" t="s">
        <v>142</v>
      </c>
      <c r="AU142" s="229" t="s">
        <v>86</v>
      </c>
      <c r="AY142" s="15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84</v>
      </c>
      <c r="BK142" s="230">
        <f>ROUND(I142*H142,2)</f>
        <v>0</v>
      </c>
      <c r="BL142" s="15" t="s">
        <v>146</v>
      </c>
      <c r="BM142" s="229" t="s">
        <v>173</v>
      </c>
    </row>
    <row r="143" s="13" customFormat="1">
      <c r="A143" s="13"/>
      <c r="B143" s="231"/>
      <c r="C143" s="232"/>
      <c r="D143" s="233" t="s">
        <v>148</v>
      </c>
      <c r="E143" s="234" t="s">
        <v>1</v>
      </c>
      <c r="F143" s="235" t="s">
        <v>149</v>
      </c>
      <c r="G143" s="232"/>
      <c r="H143" s="236">
        <v>110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148</v>
      </c>
      <c r="AU143" s="242" t="s">
        <v>86</v>
      </c>
      <c r="AV143" s="13" t="s">
        <v>86</v>
      </c>
      <c r="AW143" s="13" t="s">
        <v>32</v>
      </c>
      <c r="AX143" s="13" t="s">
        <v>84</v>
      </c>
      <c r="AY143" s="242" t="s">
        <v>139</v>
      </c>
    </row>
    <row r="144" s="2" customFormat="1" ht="24.15" customHeight="1">
      <c r="A144" s="36"/>
      <c r="B144" s="37"/>
      <c r="C144" s="217" t="s">
        <v>174</v>
      </c>
      <c r="D144" s="217" t="s">
        <v>142</v>
      </c>
      <c r="E144" s="218" t="s">
        <v>175</v>
      </c>
      <c r="F144" s="219" t="s">
        <v>176</v>
      </c>
      <c r="G144" s="220" t="s">
        <v>177</v>
      </c>
      <c r="H144" s="221">
        <v>1</v>
      </c>
      <c r="I144" s="222"/>
      <c r="J144" s="223">
        <f>ROUND(I144*H144,2)</f>
        <v>0</v>
      </c>
      <c r="K144" s="224"/>
      <c r="L144" s="42"/>
      <c r="M144" s="225" t="s">
        <v>1</v>
      </c>
      <c r="N144" s="226" t="s">
        <v>41</v>
      </c>
      <c r="O144" s="89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9" t="s">
        <v>146</v>
      </c>
      <c r="AT144" s="229" t="s">
        <v>142</v>
      </c>
      <c r="AU144" s="229" t="s">
        <v>86</v>
      </c>
      <c r="AY144" s="15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5" t="s">
        <v>84</v>
      </c>
      <c r="BK144" s="230">
        <f>ROUND(I144*H144,2)</f>
        <v>0</v>
      </c>
      <c r="BL144" s="15" t="s">
        <v>146</v>
      </c>
      <c r="BM144" s="229" t="s">
        <v>178</v>
      </c>
    </row>
    <row r="145" s="13" customFormat="1">
      <c r="A145" s="13"/>
      <c r="B145" s="231"/>
      <c r="C145" s="232"/>
      <c r="D145" s="233" t="s">
        <v>148</v>
      </c>
      <c r="E145" s="234" t="s">
        <v>1</v>
      </c>
      <c r="F145" s="235" t="s">
        <v>84</v>
      </c>
      <c r="G145" s="232"/>
      <c r="H145" s="236">
        <v>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148</v>
      </c>
      <c r="AU145" s="242" t="s">
        <v>86</v>
      </c>
      <c r="AV145" s="13" t="s">
        <v>86</v>
      </c>
      <c r="AW145" s="13" t="s">
        <v>32</v>
      </c>
      <c r="AX145" s="13" t="s">
        <v>84</v>
      </c>
      <c r="AY145" s="242" t="s">
        <v>139</v>
      </c>
    </row>
    <row r="146" s="2" customFormat="1" ht="21.75" customHeight="1">
      <c r="A146" s="36"/>
      <c r="B146" s="37"/>
      <c r="C146" s="217" t="s">
        <v>179</v>
      </c>
      <c r="D146" s="217" t="s">
        <v>142</v>
      </c>
      <c r="E146" s="218" t="s">
        <v>180</v>
      </c>
      <c r="F146" s="219" t="s">
        <v>181</v>
      </c>
      <c r="G146" s="220" t="s">
        <v>177</v>
      </c>
      <c r="H146" s="221">
        <v>1</v>
      </c>
      <c r="I146" s="222"/>
      <c r="J146" s="223">
        <f>ROUND(I146*H146,2)</f>
        <v>0</v>
      </c>
      <c r="K146" s="224"/>
      <c r="L146" s="42"/>
      <c r="M146" s="225" t="s">
        <v>1</v>
      </c>
      <c r="N146" s="226" t="s">
        <v>41</v>
      </c>
      <c r="O146" s="89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9" t="s">
        <v>146</v>
      </c>
      <c r="AT146" s="229" t="s">
        <v>142</v>
      </c>
      <c r="AU146" s="229" t="s">
        <v>86</v>
      </c>
      <c r="AY146" s="15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5" t="s">
        <v>84</v>
      </c>
      <c r="BK146" s="230">
        <f>ROUND(I146*H146,2)</f>
        <v>0</v>
      </c>
      <c r="BL146" s="15" t="s">
        <v>146</v>
      </c>
      <c r="BM146" s="229" t="s">
        <v>182</v>
      </c>
    </row>
    <row r="147" s="13" customFormat="1">
      <c r="A147" s="13"/>
      <c r="B147" s="231"/>
      <c r="C147" s="232"/>
      <c r="D147" s="233" t="s">
        <v>148</v>
      </c>
      <c r="E147" s="234" t="s">
        <v>1</v>
      </c>
      <c r="F147" s="235" t="s">
        <v>84</v>
      </c>
      <c r="G147" s="232"/>
      <c r="H147" s="236">
        <v>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148</v>
      </c>
      <c r="AU147" s="242" t="s">
        <v>86</v>
      </c>
      <c r="AV147" s="13" t="s">
        <v>86</v>
      </c>
      <c r="AW147" s="13" t="s">
        <v>32</v>
      </c>
      <c r="AX147" s="13" t="s">
        <v>84</v>
      </c>
      <c r="AY147" s="242" t="s">
        <v>139</v>
      </c>
    </row>
    <row r="148" s="12" customFormat="1" ht="22.8" customHeight="1">
      <c r="A148" s="12"/>
      <c r="B148" s="201"/>
      <c r="C148" s="202"/>
      <c r="D148" s="203" t="s">
        <v>75</v>
      </c>
      <c r="E148" s="215" t="s">
        <v>183</v>
      </c>
      <c r="F148" s="215" t="s">
        <v>184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SUM(P149:P156)</f>
        <v>0</v>
      </c>
      <c r="Q148" s="209"/>
      <c r="R148" s="210">
        <f>SUM(R149:R156)</f>
        <v>0</v>
      </c>
      <c r="S148" s="209"/>
      <c r="T148" s="211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84</v>
      </c>
      <c r="AT148" s="213" t="s">
        <v>75</v>
      </c>
      <c r="AU148" s="213" t="s">
        <v>84</v>
      </c>
      <c r="AY148" s="212" t="s">
        <v>139</v>
      </c>
      <c r="BK148" s="214">
        <f>SUM(BK149:BK156)</f>
        <v>0</v>
      </c>
    </row>
    <row r="149" s="2" customFormat="1" ht="21.75" customHeight="1">
      <c r="A149" s="36"/>
      <c r="B149" s="37"/>
      <c r="C149" s="217" t="s">
        <v>185</v>
      </c>
      <c r="D149" s="217" t="s">
        <v>142</v>
      </c>
      <c r="E149" s="218" t="s">
        <v>186</v>
      </c>
      <c r="F149" s="219" t="s">
        <v>187</v>
      </c>
      <c r="G149" s="220" t="s">
        <v>188</v>
      </c>
      <c r="H149" s="221">
        <v>15.949999999999999</v>
      </c>
      <c r="I149" s="222"/>
      <c r="J149" s="223">
        <f>ROUND(I149*H149,2)</f>
        <v>0</v>
      </c>
      <c r="K149" s="224"/>
      <c r="L149" s="42"/>
      <c r="M149" s="225" t="s">
        <v>1</v>
      </c>
      <c r="N149" s="226" t="s">
        <v>41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9" t="s">
        <v>146</v>
      </c>
      <c r="AT149" s="229" t="s">
        <v>142</v>
      </c>
      <c r="AU149" s="229" t="s">
        <v>86</v>
      </c>
      <c r="AY149" s="15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5" t="s">
        <v>84</v>
      </c>
      <c r="BK149" s="230">
        <f>ROUND(I149*H149,2)</f>
        <v>0</v>
      </c>
      <c r="BL149" s="15" t="s">
        <v>146</v>
      </c>
      <c r="BM149" s="229" t="s">
        <v>189</v>
      </c>
    </row>
    <row r="150" s="13" customFormat="1">
      <c r="A150" s="13"/>
      <c r="B150" s="231"/>
      <c r="C150" s="232"/>
      <c r="D150" s="233" t="s">
        <v>148</v>
      </c>
      <c r="E150" s="234" t="s">
        <v>1</v>
      </c>
      <c r="F150" s="235" t="s">
        <v>190</v>
      </c>
      <c r="G150" s="232"/>
      <c r="H150" s="236">
        <v>15.949999999999999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148</v>
      </c>
      <c r="AU150" s="242" t="s">
        <v>86</v>
      </c>
      <c r="AV150" s="13" t="s">
        <v>86</v>
      </c>
      <c r="AW150" s="13" t="s">
        <v>32</v>
      </c>
      <c r="AX150" s="13" t="s">
        <v>84</v>
      </c>
      <c r="AY150" s="242" t="s">
        <v>139</v>
      </c>
    </row>
    <row r="151" s="2" customFormat="1" ht="24.15" customHeight="1">
      <c r="A151" s="36"/>
      <c r="B151" s="37"/>
      <c r="C151" s="217" t="s">
        <v>191</v>
      </c>
      <c r="D151" s="217" t="s">
        <v>142</v>
      </c>
      <c r="E151" s="218" t="s">
        <v>192</v>
      </c>
      <c r="F151" s="219" t="s">
        <v>193</v>
      </c>
      <c r="G151" s="220" t="s">
        <v>188</v>
      </c>
      <c r="H151" s="221">
        <v>79.75</v>
      </c>
      <c r="I151" s="222"/>
      <c r="J151" s="223">
        <f>ROUND(I151*H151,2)</f>
        <v>0</v>
      </c>
      <c r="K151" s="224"/>
      <c r="L151" s="42"/>
      <c r="M151" s="225" t="s">
        <v>1</v>
      </c>
      <c r="N151" s="226" t="s">
        <v>41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9" t="s">
        <v>146</v>
      </c>
      <c r="AT151" s="229" t="s">
        <v>142</v>
      </c>
      <c r="AU151" s="229" t="s">
        <v>86</v>
      </c>
      <c r="AY151" s="15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5" t="s">
        <v>84</v>
      </c>
      <c r="BK151" s="230">
        <f>ROUND(I151*H151,2)</f>
        <v>0</v>
      </c>
      <c r="BL151" s="15" t="s">
        <v>146</v>
      </c>
      <c r="BM151" s="229" t="s">
        <v>194</v>
      </c>
    </row>
    <row r="152" s="13" customFormat="1">
      <c r="A152" s="13"/>
      <c r="B152" s="231"/>
      <c r="C152" s="232"/>
      <c r="D152" s="233" t="s">
        <v>148</v>
      </c>
      <c r="E152" s="234" t="s">
        <v>1</v>
      </c>
      <c r="F152" s="235" t="s">
        <v>195</v>
      </c>
      <c r="G152" s="232"/>
      <c r="H152" s="236">
        <v>79.75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148</v>
      </c>
      <c r="AU152" s="242" t="s">
        <v>86</v>
      </c>
      <c r="AV152" s="13" t="s">
        <v>86</v>
      </c>
      <c r="AW152" s="13" t="s">
        <v>32</v>
      </c>
      <c r="AX152" s="13" t="s">
        <v>84</v>
      </c>
      <c r="AY152" s="242" t="s">
        <v>139</v>
      </c>
    </row>
    <row r="153" s="2" customFormat="1" ht="33" customHeight="1">
      <c r="A153" s="36"/>
      <c r="B153" s="37"/>
      <c r="C153" s="217" t="s">
        <v>196</v>
      </c>
      <c r="D153" s="217" t="s">
        <v>142</v>
      </c>
      <c r="E153" s="218" t="s">
        <v>197</v>
      </c>
      <c r="F153" s="219" t="s">
        <v>198</v>
      </c>
      <c r="G153" s="220" t="s">
        <v>188</v>
      </c>
      <c r="H153" s="221">
        <v>12.65</v>
      </c>
      <c r="I153" s="222"/>
      <c r="J153" s="223">
        <f>ROUND(I153*H153,2)</f>
        <v>0</v>
      </c>
      <c r="K153" s="224"/>
      <c r="L153" s="42"/>
      <c r="M153" s="225" t="s">
        <v>1</v>
      </c>
      <c r="N153" s="226" t="s">
        <v>41</v>
      </c>
      <c r="O153" s="89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9" t="s">
        <v>146</v>
      </c>
      <c r="AT153" s="229" t="s">
        <v>142</v>
      </c>
      <c r="AU153" s="229" t="s">
        <v>86</v>
      </c>
      <c r="AY153" s="15" t="s">
        <v>139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5" t="s">
        <v>84</v>
      </c>
      <c r="BK153" s="230">
        <f>ROUND(I153*H153,2)</f>
        <v>0</v>
      </c>
      <c r="BL153" s="15" t="s">
        <v>146</v>
      </c>
      <c r="BM153" s="229" t="s">
        <v>199</v>
      </c>
    </row>
    <row r="154" s="13" customFormat="1">
      <c r="A154" s="13"/>
      <c r="B154" s="231"/>
      <c r="C154" s="232"/>
      <c r="D154" s="233" t="s">
        <v>148</v>
      </c>
      <c r="E154" s="234" t="s">
        <v>1</v>
      </c>
      <c r="F154" s="235" t="s">
        <v>200</v>
      </c>
      <c r="G154" s="232"/>
      <c r="H154" s="236">
        <v>12.65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148</v>
      </c>
      <c r="AU154" s="242" t="s">
        <v>86</v>
      </c>
      <c r="AV154" s="13" t="s">
        <v>86</v>
      </c>
      <c r="AW154" s="13" t="s">
        <v>32</v>
      </c>
      <c r="AX154" s="13" t="s">
        <v>84</v>
      </c>
      <c r="AY154" s="242" t="s">
        <v>139</v>
      </c>
    </row>
    <row r="155" s="2" customFormat="1" ht="24.15" customHeight="1">
      <c r="A155" s="36"/>
      <c r="B155" s="37"/>
      <c r="C155" s="217" t="s">
        <v>201</v>
      </c>
      <c r="D155" s="217" t="s">
        <v>142</v>
      </c>
      <c r="E155" s="218" t="s">
        <v>202</v>
      </c>
      <c r="F155" s="219" t="s">
        <v>203</v>
      </c>
      <c r="G155" s="220" t="s">
        <v>188</v>
      </c>
      <c r="H155" s="221">
        <v>3.2999999999999998</v>
      </c>
      <c r="I155" s="222"/>
      <c r="J155" s="223">
        <f>ROUND(I155*H155,2)</f>
        <v>0</v>
      </c>
      <c r="K155" s="224"/>
      <c r="L155" s="42"/>
      <c r="M155" s="225" t="s">
        <v>1</v>
      </c>
      <c r="N155" s="226" t="s">
        <v>41</v>
      </c>
      <c r="O155" s="89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9" t="s">
        <v>146</v>
      </c>
      <c r="AT155" s="229" t="s">
        <v>142</v>
      </c>
      <c r="AU155" s="229" t="s">
        <v>86</v>
      </c>
      <c r="AY155" s="15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5" t="s">
        <v>84</v>
      </c>
      <c r="BK155" s="230">
        <f>ROUND(I155*H155,2)</f>
        <v>0</v>
      </c>
      <c r="BL155" s="15" t="s">
        <v>146</v>
      </c>
      <c r="BM155" s="229" t="s">
        <v>204</v>
      </c>
    </row>
    <row r="156" s="13" customFormat="1">
      <c r="A156" s="13"/>
      <c r="B156" s="231"/>
      <c r="C156" s="232"/>
      <c r="D156" s="233" t="s">
        <v>148</v>
      </c>
      <c r="E156" s="234" t="s">
        <v>1</v>
      </c>
      <c r="F156" s="235" t="s">
        <v>205</v>
      </c>
      <c r="G156" s="232"/>
      <c r="H156" s="236">
        <v>3.2999999999999998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148</v>
      </c>
      <c r="AU156" s="242" t="s">
        <v>86</v>
      </c>
      <c r="AV156" s="13" t="s">
        <v>86</v>
      </c>
      <c r="AW156" s="13" t="s">
        <v>32</v>
      </c>
      <c r="AX156" s="13" t="s">
        <v>84</v>
      </c>
      <c r="AY156" s="242" t="s">
        <v>139</v>
      </c>
    </row>
    <row r="157" s="12" customFormat="1" ht="22.8" customHeight="1">
      <c r="A157" s="12"/>
      <c r="B157" s="201"/>
      <c r="C157" s="202"/>
      <c r="D157" s="203" t="s">
        <v>75</v>
      </c>
      <c r="E157" s="215" t="s">
        <v>206</v>
      </c>
      <c r="F157" s="215" t="s">
        <v>207</v>
      </c>
      <c r="G157" s="202"/>
      <c r="H157" s="202"/>
      <c r="I157" s="205"/>
      <c r="J157" s="216">
        <f>BK157</f>
        <v>0</v>
      </c>
      <c r="K157" s="202"/>
      <c r="L157" s="207"/>
      <c r="M157" s="208"/>
      <c r="N157" s="209"/>
      <c r="O157" s="209"/>
      <c r="P157" s="210">
        <f>SUM(P158:P161)</f>
        <v>0</v>
      </c>
      <c r="Q157" s="209"/>
      <c r="R157" s="210">
        <f>SUM(R158:R161)</f>
        <v>0</v>
      </c>
      <c r="S157" s="209"/>
      <c r="T157" s="211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2" t="s">
        <v>84</v>
      </c>
      <c r="AT157" s="213" t="s">
        <v>75</v>
      </c>
      <c r="AU157" s="213" t="s">
        <v>84</v>
      </c>
      <c r="AY157" s="212" t="s">
        <v>139</v>
      </c>
      <c r="BK157" s="214">
        <f>SUM(BK158:BK161)</f>
        <v>0</v>
      </c>
    </row>
    <row r="158" s="2" customFormat="1" ht="33" customHeight="1">
      <c r="A158" s="36"/>
      <c r="B158" s="37"/>
      <c r="C158" s="217" t="s">
        <v>208</v>
      </c>
      <c r="D158" s="217" t="s">
        <v>142</v>
      </c>
      <c r="E158" s="218" t="s">
        <v>209</v>
      </c>
      <c r="F158" s="219" t="s">
        <v>210</v>
      </c>
      <c r="G158" s="220" t="s">
        <v>188</v>
      </c>
      <c r="H158" s="221">
        <v>2.4649999999999999</v>
      </c>
      <c r="I158" s="222"/>
      <c r="J158" s="223">
        <f>ROUND(I158*H158,2)</f>
        <v>0</v>
      </c>
      <c r="K158" s="224"/>
      <c r="L158" s="42"/>
      <c r="M158" s="225" t="s">
        <v>1</v>
      </c>
      <c r="N158" s="226" t="s">
        <v>41</v>
      </c>
      <c r="O158" s="89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9" t="s">
        <v>146</v>
      </c>
      <c r="AT158" s="229" t="s">
        <v>142</v>
      </c>
      <c r="AU158" s="229" t="s">
        <v>86</v>
      </c>
      <c r="AY158" s="15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5" t="s">
        <v>84</v>
      </c>
      <c r="BK158" s="230">
        <f>ROUND(I158*H158,2)</f>
        <v>0</v>
      </c>
      <c r="BL158" s="15" t="s">
        <v>146</v>
      </c>
      <c r="BM158" s="229" t="s">
        <v>211</v>
      </c>
    </row>
    <row r="159" s="13" customFormat="1">
      <c r="A159" s="13"/>
      <c r="B159" s="231"/>
      <c r="C159" s="232"/>
      <c r="D159" s="233" t="s">
        <v>148</v>
      </c>
      <c r="E159" s="234" t="s">
        <v>1</v>
      </c>
      <c r="F159" s="235" t="s">
        <v>212</v>
      </c>
      <c r="G159" s="232"/>
      <c r="H159" s="236">
        <v>2.4649999999999999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148</v>
      </c>
      <c r="AU159" s="242" t="s">
        <v>86</v>
      </c>
      <c r="AV159" s="13" t="s">
        <v>86</v>
      </c>
      <c r="AW159" s="13" t="s">
        <v>32</v>
      </c>
      <c r="AX159" s="13" t="s">
        <v>84</v>
      </c>
      <c r="AY159" s="242" t="s">
        <v>139</v>
      </c>
    </row>
    <row r="160" s="2" customFormat="1" ht="33" customHeight="1">
      <c r="A160" s="36"/>
      <c r="B160" s="37"/>
      <c r="C160" s="217" t="s">
        <v>213</v>
      </c>
      <c r="D160" s="217" t="s">
        <v>142</v>
      </c>
      <c r="E160" s="218" t="s">
        <v>214</v>
      </c>
      <c r="F160" s="219" t="s">
        <v>215</v>
      </c>
      <c r="G160" s="220" t="s">
        <v>188</v>
      </c>
      <c r="H160" s="221">
        <v>2.4649999999999999</v>
      </c>
      <c r="I160" s="222"/>
      <c r="J160" s="223">
        <f>ROUND(I160*H160,2)</f>
        <v>0</v>
      </c>
      <c r="K160" s="224"/>
      <c r="L160" s="42"/>
      <c r="M160" s="225" t="s">
        <v>1</v>
      </c>
      <c r="N160" s="226" t="s">
        <v>41</v>
      </c>
      <c r="O160" s="89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9" t="s">
        <v>146</v>
      </c>
      <c r="AT160" s="229" t="s">
        <v>142</v>
      </c>
      <c r="AU160" s="229" t="s">
        <v>86</v>
      </c>
      <c r="AY160" s="15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5" t="s">
        <v>84</v>
      </c>
      <c r="BK160" s="230">
        <f>ROUND(I160*H160,2)</f>
        <v>0</v>
      </c>
      <c r="BL160" s="15" t="s">
        <v>146</v>
      </c>
      <c r="BM160" s="229" t="s">
        <v>216</v>
      </c>
    </row>
    <row r="161" s="13" customFormat="1">
      <c r="A161" s="13"/>
      <c r="B161" s="231"/>
      <c r="C161" s="232"/>
      <c r="D161" s="233" t="s">
        <v>148</v>
      </c>
      <c r="E161" s="234" t="s">
        <v>1</v>
      </c>
      <c r="F161" s="235" t="s">
        <v>212</v>
      </c>
      <c r="G161" s="232"/>
      <c r="H161" s="236">
        <v>2.4649999999999999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148</v>
      </c>
      <c r="AU161" s="242" t="s">
        <v>86</v>
      </c>
      <c r="AV161" s="13" t="s">
        <v>86</v>
      </c>
      <c r="AW161" s="13" t="s">
        <v>32</v>
      </c>
      <c r="AX161" s="13" t="s">
        <v>84</v>
      </c>
      <c r="AY161" s="242" t="s">
        <v>139</v>
      </c>
    </row>
    <row r="162" s="12" customFormat="1" ht="25.92" customHeight="1">
      <c r="A162" s="12"/>
      <c r="B162" s="201"/>
      <c r="C162" s="202"/>
      <c r="D162" s="203" t="s">
        <v>75</v>
      </c>
      <c r="E162" s="204" t="s">
        <v>217</v>
      </c>
      <c r="F162" s="204" t="s">
        <v>218</v>
      </c>
      <c r="G162" s="202"/>
      <c r="H162" s="202"/>
      <c r="I162" s="205"/>
      <c r="J162" s="206">
        <f>BK162</f>
        <v>0</v>
      </c>
      <c r="K162" s="202"/>
      <c r="L162" s="207"/>
      <c r="M162" s="208"/>
      <c r="N162" s="209"/>
      <c r="O162" s="209"/>
      <c r="P162" s="210">
        <f>P163+P165+P167+P170</f>
        <v>0</v>
      </c>
      <c r="Q162" s="209"/>
      <c r="R162" s="210">
        <f>R163+R165+R167+R170</f>
        <v>0</v>
      </c>
      <c r="S162" s="209"/>
      <c r="T162" s="211">
        <f>T163+T165+T167+T170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150</v>
      </c>
      <c r="AT162" s="213" t="s">
        <v>75</v>
      </c>
      <c r="AU162" s="213" t="s">
        <v>76</v>
      </c>
      <c r="AY162" s="212" t="s">
        <v>139</v>
      </c>
      <c r="BK162" s="214">
        <f>BK163+BK165+BK167+BK170</f>
        <v>0</v>
      </c>
    </row>
    <row r="163" s="12" customFormat="1" ht="22.8" customHeight="1">
      <c r="A163" s="12"/>
      <c r="B163" s="201"/>
      <c r="C163" s="202"/>
      <c r="D163" s="203" t="s">
        <v>75</v>
      </c>
      <c r="E163" s="215" t="s">
        <v>219</v>
      </c>
      <c r="F163" s="215" t="s">
        <v>220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P164</f>
        <v>0</v>
      </c>
      <c r="Q163" s="209"/>
      <c r="R163" s="210">
        <f>R164</f>
        <v>0</v>
      </c>
      <c r="S163" s="209"/>
      <c r="T163" s="211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150</v>
      </c>
      <c r="AT163" s="213" t="s">
        <v>75</v>
      </c>
      <c r="AU163" s="213" t="s">
        <v>84</v>
      </c>
      <c r="AY163" s="212" t="s">
        <v>139</v>
      </c>
      <c r="BK163" s="214">
        <f>BK164</f>
        <v>0</v>
      </c>
    </row>
    <row r="164" s="2" customFormat="1" ht="24.15" customHeight="1">
      <c r="A164" s="36"/>
      <c r="B164" s="37"/>
      <c r="C164" s="217" t="s">
        <v>221</v>
      </c>
      <c r="D164" s="217" t="s">
        <v>142</v>
      </c>
      <c r="E164" s="218" t="s">
        <v>222</v>
      </c>
      <c r="F164" s="219" t="s">
        <v>223</v>
      </c>
      <c r="G164" s="220" t="s">
        <v>224</v>
      </c>
      <c r="H164" s="221">
        <v>1</v>
      </c>
      <c r="I164" s="222"/>
      <c r="J164" s="223">
        <f>ROUND(I164*H164,2)</f>
        <v>0</v>
      </c>
      <c r="K164" s="224"/>
      <c r="L164" s="42"/>
      <c r="M164" s="225" t="s">
        <v>1</v>
      </c>
      <c r="N164" s="226" t="s">
        <v>41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9" t="s">
        <v>225</v>
      </c>
      <c r="AT164" s="229" t="s">
        <v>142</v>
      </c>
      <c r="AU164" s="229" t="s">
        <v>86</v>
      </c>
      <c r="AY164" s="15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5" t="s">
        <v>84</v>
      </c>
      <c r="BK164" s="230">
        <f>ROUND(I164*H164,2)</f>
        <v>0</v>
      </c>
      <c r="BL164" s="15" t="s">
        <v>225</v>
      </c>
      <c r="BM164" s="229" t="s">
        <v>226</v>
      </c>
    </row>
    <row r="165" s="12" customFormat="1" ht="22.8" customHeight="1">
      <c r="A165" s="12"/>
      <c r="B165" s="201"/>
      <c r="C165" s="202"/>
      <c r="D165" s="203" t="s">
        <v>75</v>
      </c>
      <c r="E165" s="215" t="s">
        <v>227</v>
      </c>
      <c r="F165" s="215" t="s">
        <v>228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P166</f>
        <v>0</v>
      </c>
      <c r="Q165" s="209"/>
      <c r="R165" s="210">
        <f>R166</f>
        <v>0</v>
      </c>
      <c r="S165" s="209"/>
      <c r="T165" s="211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150</v>
      </c>
      <c r="AT165" s="213" t="s">
        <v>75</v>
      </c>
      <c r="AU165" s="213" t="s">
        <v>84</v>
      </c>
      <c r="AY165" s="212" t="s">
        <v>139</v>
      </c>
      <c r="BK165" s="214">
        <f>BK166</f>
        <v>0</v>
      </c>
    </row>
    <row r="166" s="2" customFormat="1" ht="24.15" customHeight="1">
      <c r="A166" s="36"/>
      <c r="B166" s="37"/>
      <c r="C166" s="217" t="s">
        <v>229</v>
      </c>
      <c r="D166" s="217" t="s">
        <v>142</v>
      </c>
      <c r="E166" s="218" t="s">
        <v>230</v>
      </c>
      <c r="F166" s="219" t="s">
        <v>231</v>
      </c>
      <c r="G166" s="220" t="s">
        <v>224</v>
      </c>
      <c r="H166" s="221">
        <v>1</v>
      </c>
      <c r="I166" s="222"/>
      <c r="J166" s="223">
        <f>ROUND(I166*H166,2)</f>
        <v>0</v>
      </c>
      <c r="K166" s="224"/>
      <c r="L166" s="42"/>
      <c r="M166" s="225" t="s">
        <v>1</v>
      </c>
      <c r="N166" s="226" t="s">
        <v>41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9" t="s">
        <v>225</v>
      </c>
      <c r="AT166" s="229" t="s">
        <v>142</v>
      </c>
      <c r="AU166" s="229" t="s">
        <v>86</v>
      </c>
      <c r="AY166" s="15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5" t="s">
        <v>84</v>
      </c>
      <c r="BK166" s="230">
        <f>ROUND(I166*H166,2)</f>
        <v>0</v>
      </c>
      <c r="BL166" s="15" t="s">
        <v>225</v>
      </c>
      <c r="BM166" s="229" t="s">
        <v>232</v>
      </c>
    </row>
    <row r="167" s="12" customFormat="1" ht="22.8" customHeight="1">
      <c r="A167" s="12"/>
      <c r="B167" s="201"/>
      <c r="C167" s="202"/>
      <c r="D167" s="203" t="s">
        <v>75</v>
      </c>
      <c r="E167" s="215" t="s">
        <v>233</v>
      </c>
      <c r="F167" s="215" t="s">
        <v>234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SUM(P168:P169)</f>
        <v>0</v>
      </c>
      <c r="Q167" s="209"/>
      <c r="R167" s="210">
        <f>SUM(R168:R169)</f>
        <v>0</v>
      </c>
      <c r="S167" s="209"/>
      <c r="T167" s="211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150</v>
      </c>
      <c r="AT167" s="213" t="s">
        <v>75</v>
      </c>
      <c r="AU167" s="213" t="s">
        <v>84</v>
      </c>
      <c r="AY167" s="212" t="s">
        <v>139</v>
      </c>
      <c r="BK167" s="214">
        <f>SUM(BK168:BK169)</f>
        <v>0</v>
      </c>
    </row>
    <row r="168" s="2" customFormat="1" ht="21.75" customHeight="1">
      <c r="A168" s="36"/>
      <c r="B168" s="37"/>
      <c r="C168" s="217" t="s">
        <v>235</v>
      </c>
      <c r="D168" s="217" t="s">
        <v>142</v>
      </c>
      <c r="E168" s="218" t="s">
        <v>236</v>
      </c>
      <c r="F168" s="219" t="s">
        <v>237</v>
      </c>
      <c r="G168" s="220" t="s">
        <v>238</v>
      </c>
      <c r="H168" s="221">
        <v>1</v>
      </c>
      <c r="I168" s="222"/>
      <c r="J168" s="223">
        <f>ROUND(I168*H168,2)</f>
        <v>0</v>
      </c>
      <c r="K168" s="224"/>
      <c r="L168" s="42"/>
      <c r="M168" s="225" t="s">
        <v>1</v>
      </c>
      <c r="N168" s="226" t="s">
        <v>41</v>
      </c>
      <c r="O168" s="89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9" t="s">
        <v>225</v>
      </c>
      <c r="AT168" s="229" t="s">
        <v>142</v>
      </c>
      <c r="AU168" s="229" t="s">
        <v>86</v>
      </c>
      <c r="AY168" s="15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5" t="s">
        <v>84</v>
      </c>
      <c r="BK168" s="230">
        <f>ROUND(I168*H168,2)</f>
        <v>0</v>
      </c>
      <c r="BL168" s="15" t="s">
        <v>225</v>
      </c>
      <c r="BM168" s="229" t="s">
        <v>239</v>
      </c>
    </row>
    <row r="169" s="2" customFormat="1" ht="24.15" customHeight="1">
      <c r="A169" s="36"/>
      <c r="B169" s="37"/>
      <c r="C169" s="217" t="s">
        <v>240</v>
      </c>
      <c r="D169" s="217" t="s">
        <v>142</v>
      </c>
      <c r="E169" s="218" t="s">
        <v>241</v>
      </c>
      <c r="F169" s="219" t="s">
        <v>242</v>
      </c>
      <c r="G169" s="220" t="s">
        <v>224</v>
      </c>
      <c r="H169" s="221">
        <v>1</v>
      </c>
      <c r="I169" s="222"/>
      <c r="J169" s="223">
        <f>ROUND(I169*H169,2)</f>
        <v>0</v>
      </c>
      <c r="K169" s="224"/>
      <c r="L169" s="42"/>
      <c r="M169" s="225" t="s">
        <v>1</v>
      </c>
      <c r="N169" s="226" t="s">
        <v>41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9" t="s">
        <v>225</v>
      </c>
      <c r="AT169" s="229" t="s">
        <v>142</v>
      </c>
      <c r="AU169" s="229" t="s">
        <v>86</v>
      </c>
      <c r="AY169" s="15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5" t="s">
        <v>84</v>
      </c>
      <c r="BK169" s="230">
        <f>ROUND(I169*H169,2)</f>
        <v>0</v>
      </c>
      <c r="BL169" s="15" t="s">
        <v>225</v>
      </c>
      <c r="BM169" s="229" t="s">
        <v>243</v>
      </c>
    </row>
    <row r="170" s="12" customFormat="1" ht="22.8" customHeight="1">
      <c r="A170" s="12"/>
      <c r="B170" s="201"/>
      <c r="C170" s="202"/>
      <c r="D170" s="203" t="s">
        <v>75</v>
      </c>
      <c r="E170" s="215" t="s">
        <v>244</v>
      </c>
      <c r="F170" s="215" t="s">
        <v>245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P171</f>
        <v>0</v>
      </c>
      <c r="Q170" s="209"/>
      <c r="R170" s="210">
        <f>R171</f>
        <v>0</v>
      </c>
      <c r="S170" s="209"/>
      <c r="T170" s="211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150</v>
      </c>
      <c r="AT170" s="213" t="s">
        <v>75</v>
      </c>
      <c r="AU170" s="213" t="s">
        <v>84</v>
      </c>
      <c r="AY170" s="212" t="s">
        <v>139</v>
      </c>
      <c r="BK170" s="214">
        <f>BK171</f>
        <v>0</v>
      </c>
    </row>
    <row r="171" s="2" customFormat="1" ht="16.5" customHeight="1">
      <c r="A171" s="36"/>
      <c r="B171" s="37"/>
      <c r="C171" s="217" t="s">
        <v>246</v>
      </c>
      <c r="D171" s="217" t="s">
        <v>142</v>
      </c>
      <c r="E171" s="218" t="s">
        <v>247</v>
      </c>
      <c r="F171" s="219" t="s">
        <v>248</v>
      </c>
      <c r="G171" s="220" t="s">
        <v>224</v>
      </c>
      <c r="H171" s="221">
        <v>1</v>
      </c>
      <c r="I171" s="222"/>
      <c r="J171" s="223">
        <f>ROUND(I171*H171,2)</f>
        <v>0</v>
      </c>
      <c r="K171" s="224"/>
      <c r="L171" s="42"/>
      <c r="M171" s="243" t="s">
        <v>1</v>
      </c>
      <c r="N171" s="244" t="s">
        <v>41</v>
      </c>
      <c r="O171" s="245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9" t="s">
        <v>225</v>
      </c>
      <c r="AT171" s="229" t="s">
        <v>142</v>
      </c>
      <c r="AU171" s="229" t="s">
        <v>86</v>
      </c>
      <c r="AY171" s="15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5" t="s">
        <v>84</v>
      </c>
      <c r="BK171" s="230">
        <f>ROUND(I171*H171,2)</f>
        <v>0</v>
      </c>
      <c r="BL171" s="15" t="s">
        <v>225</v>
      </c>
      <c r="BM171" s="229" t="s">
        <v>249</v>
      </c>
    </row>
    <row r="172" s="2" customFormat="1" ht="6.96" customHeight="1">
      <c r="A172" s="36"/>
      <c r="B172" s="64"/>
      <c r="C172" s="65"/>
      <c r="D172" s="65"/>
      <c r="E172" s="65"/>
      <c r="F172" s="65"/>
      <c r="G172" s="65"/>
      <c r="H172" s="65"/>
      <c r="I172" s="65"/>
      <c r="J172" s="65"/>
      <c r="K172" s="65"/>
      <c r="L172" s="42"/>
      <c r="M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</row>
  </sheetData>
  <sheetProtection sheet="1" autoFilter="0" formatColumns="0" formatRows="0" objects="1" scenarios="1" spinCount="100000" saltValue="x4txyvhZqUm3sqPCr8b5GGfFMCXYwSwMfhTmchQPnC0ExDk7IDMG0eM7vdYcS6qDe4//eF56UGfa9ISJpDYN+w==" hashValue="X1OPxR5S27aynJ1cFhPmuQOe1DDOOnvicb/iYbkiapfkpmRgegZY4HQlib9b5Ya90bxOXYCFlSywup7VrzfXjw==" algorithmName="SHA-512" password="CC35"/>
  <autoFilter ref="C126:K17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86</v>
      </c>
    </row>
    <row r="4" s="1" customFormat="1" ht="24.96" customHeight="1">
      <c r="B4" s="18"/>
      <c r="D4" s="136" t="s">
        <v>105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Opravy MK a chodníků na ul. Slezská, Český Těšín-část chodníky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250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18. 3. 2025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ROUND(J127,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ROUND((SUM(BE127:BE171)),  2)</f>
        <v>0</v>
      </c>
      <c r="G33" s="36"/>
      <c r="H33" s="36"/>
      <c r="I33" s="153">
        <v>0.20999999999999999</v>
      </c>
      <c r="J33" s="152">
        <f>ROUND(((SUM(BE127:BE171))*I33),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ROUND((SUM(BF127:BF171)),  2)</f>
        <v>0</v>
      </c>
      <c r="G34" s="36"/>
      <c r="H34" s="36"/>
      <c r="I34" s="153">
        <v>0.14999999999999999</v>
      </c>
      <c r="J34" s="152">
        <f>ROUND(((SUM(BF127:BF171))*I34),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ROUND((SUM(BG127:BG171)),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ROUND((SUM(BH127:BH171)),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ROUND((SUM(BI127:BI171)),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Opravy MK a chodníků na ul. Slezská, Český Těšín-část chodníky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CH2 - Chodník č. 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Těšín</v>
      </c>
      <c r="G89" s="38"/>
      <c r="H89" s="38"/>
      <c r="I89" s="30" t="s">
        <v>22</v>
      </c>
      <c r="J89" s="77" t="str">
        <f>IF(J12="","",J12)</f>
        <v>18. 3. 2025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Město Český Těšín</v>
      </c>
      <c r="G91" s="38"/>
      <c r="H91" s="38"/>
      <c r="I91" s="30" t="s">
        <v>30</v>
      </c>
      <c r="J91" s="34" t="str">
        <f>E21</f>
        <v>ŠNAPKA SLUŽBY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Ivan Šnapka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111</v>
      </c>
      <c r="D96" s="38"/>
      <c r="E96" s="38"/>
      <c r="F96" s="38"/>
      <c r="G96" s="38"/>
      <c r="H96" s="38"/>
      <c r="I96" s="38"/>
      <c r="J96" s="108">
        <f>J127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J129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115</v>
      </c>
      <c r="E99" s="186"/>
      <c r="F99" s="186"/>
      <c r="G99" s="186"/>
      <c r="H99" s="186"/>
      <c r="I99" s="186"/>
      <c r="J99" s="187">
        <f>J132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116</v>
      </c>
      <c r="E100" s="186"/>
      <c r="F100" s="186"/>
      <c r="G100" s="186"/>
      <c r="H100" s="186"/>
      <c r="I100" s="186"/>
      <c r="J100" s="187">
        <f>J139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117</v>
      </c>
      <c r="E101" s="186"/>
      <c r="F101" s="186"/>
      <c r="G101" s="186"/>
      <c r="H101" s="186"/>
      <c r="I101" s="186"/>
      <c r="J101" s="187">
        <f>J148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118</v>
      </c>
      <c r="E102" s="186"/>
      <c r="F102" s="186"/>
      <c r="G102" s="186"/>
      <c r="H102" s="186"/>
      <c r="I102" s="186"/>
      <c r="J102" s="187">
        <f>J157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119</v>
      </c>
      <c r="E103" s="180"/>
      <c r="F103" s="180"/>
      <c r="G103" s="180"/>
      <c r="H103" s="180"/>
      <c r="I103" s="180"/>
      <c r="J103" s="181">
        <f>J162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120</v>
      </c>
      <c r="E104" s="186"/>
      <c r="F104" s="186"/>
      <c r="G104" s="186"/>
      <c r="H104" s="186"/>
      <c r="I104" s="186"/>
      <c r="J104" s="187">
        <f>J163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121</v>
      </c>
      <c r="E105" s="186"/>
      <c r="F105" s="186"/>
      <c r="G105" s="186"/>
      <c r="H105" s="186"/>
      <c r="I105" s="186"/>
      <c r="J105" s="187">
        <f>J165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122</v>
      </c>
      <c r="E106" s="186"/>
      <c r="F106" s="186"/>
      <c r="G106" s="186"/>
      <c r="H106" s="186"/>
      <c r="I106" s="186"/>
      <c r="J106" s="187">
        <f>J167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123</v>
      </c>
      <c r="E107" s="186"/>
      <c r="F107" s="186"/>
      <c r="G107" s="186"/>
      <c r="H107" s="186"/>
      <c r="I107" s="186"/>
      <c r="J107" s="187">
        <f>J170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124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172" t="str">
        <f>E7</f>
        <v>Opravy MK a chodníků na ul. Slezská, Český Těšín-část chodníky</v>
      </c>
      <c r="F117" s="30"/>
      <c r="G117" s="30"/>
      <c r="H117" s="30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106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E9</f>
        <v>CH2 - Chodník č. 2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F12</f>
        <v>Český Těšín</v>
      </c>
      <c r="G121" s="38"/>
      <c r="H121" s="38"/>
      <c r="I121" s="30" t="s">
        <v>22</v>
      </c>
      <c r="J121" s="77" t="str">
        <f>IF(J12="","",J12)</f>
        <v>18. 3. 2025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25.65" customHeight="1">
      <c r="A123" s="36"/>
      <c r="B123" s="37"/>
      <c r="C123" s="30" t="s">
        <v>24</v>
      </c>
      <c r="D123" s="38"/>
      <c r="E123" s="38"/>
      <c r="F123" s="25" t="str">
        <f>E15</f>
        <v>Město Český Těšín</v>
      </c>
      <c r="G123" s="38"/>
      <c r="H123" s="38"/>
      <c r="I123" s="30" t="s">
        <v>30</v>
      </c>
      <c r="J123" s="34" t="str">
        <f>E21</f>
        <v>ŠNAPKA SLUŽBY s.r.o.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28</v>
      </c>
      <c r="D124" s="38"/>
      <c r="E124" s="38"/>
      <c r="F124" s="25" t="str">
        <f>IF(E18="","",E18)</f>
        <v>Vyplň údaj</v>
      </c>
      <c r="G124" s="38"/>
      <c r="H124" s="38"/>
      <c r="I124" s="30" t="s">
        <v>33</v>
      </c>
      <c r="J124" s="34" t="str">
        <f>E24</f>
        <v>Ing. Ivan Šnapka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89"/>
      <c r="B126" s="190"/>
      <c r="C126" s="191" t="s">
        <v>125</v>
      </c>
      <c r="D126" s="192" t="s">
        <v>61</v>
      </c>
      <c r="E126" s="192" t="s">
        <v>57</v>
      </c>
      <c r="F126" s="192" t="s">
        <v>58</v>
      </c>
      <c r="G126" s="192" t="s">
        <v>126</v>
      </c>
      <c r="H126" s="192" t="s">
        <v>127</v>
      </c>
      <c r="I126" s="192" t="s">
        <v>128</v>
      </c>
      <c r="J126" s="193" t="s">
        <v>110</v>
      </c>
      <c r="K126" s="194" t="s">
        <v>129</v>
      </c>
      <c r="L126" s="195"/>
      <c r="M126" s="98" t="s">
        <v>1</v>
      </c>
      <c r="N126" s="99" t="s">
        <v>40</v>
      </c>
      <c r="O126" s="99" t="s">
        <v>130</v>
      </c>
      <c r="P126" s="99" t="s">
        <v>131</v>
      </c>
      <c r="Q126" s="99" t="s">
        <v>132</v>
      </c>
      <c r="R126" s="99" t="s">
        <v>133</v>
      </c>
      <c r="S126" s="99" t="s">
        <v>134</v>
      </c>
      <c r="T126" s="100" t="s">
        <v>135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36"/>
      <c r="B127" s="37"/>
      <c r="C127" s="105" t="s">
        <v>136</v>
      </c>
      <c r="D127" s="38"/>
      <c r="E127" s="38"/>
      <c r="F127" s="38"/>
      <c r="G127" s="38"/>
      <c r="H127" s="38"/>
      <c r="I127" s="38"/>
      <c r="J127" s="196">
        <f>BK127</f>
        <v>0</v>
      </c>
      <c r="K127" s="38"/>
      <c r="L127" s="42"/>
      <c r="M127" s="101"/>
      <c r="N127" s="197"/>
      <c r="O127" s="102"/>
      <c r="P127" s="198">
        <f>P128+P162</f>
        <v>0</v>
      </c>
      <c r="Q127" s="102"/>
      <c r="R127" s="198">
        <f>R128+R162</f>
        <v>4.6388699999999998</v>
      </c>
      <c r="S127" s="102"/>
      <c r="T127" s="199">
        <f>T128+T162</f>
        <v>30.015000000000001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75</v>
      </c>
      <c r="AU127" s="15" t="s">
        <v>112</v>
      </c>
      <c r="BK127" s="200">
        <f>BK128+BK162</f>
        <v>0</v>
      </c>
    </row>
    <row r="128" s="12" customFormat="1" ht="25.92" customHeight="1">
      <c r="A128" s="12"/>
      <c r="B128" s="201"/>
      <c r="C128" s="202"/>
      <c r="D128" s="203" t="s">
        <v>75</v>
      </c>
      <c r="E128" s="204" t="s">
        <v>137</v>
      </c>
      <c r="F128" s="204" t="s">
        <v>138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P129+P132+P139+P148+P157</f>
        <v>0</v>
      </c>
      <c r="Q128" s="209"/>
      <c r="R128" s="210">
        <f>R129+R132+R139+R148+R157</f>
        <v>4.6388699999999998</v>
      </c>
      <c r="S128" s="209"/>
      <c r="T128" s="211">
        <f>T129+T132+T139+T148+T157</f>
        <v>30.015000000000001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84</v>
      </c>
      <c r="AT128" s="213" t="s">
        <v>75</v>
      </c>
      <c r="AU128" s="213" t="s">
        <v>76</v>
      </c>
      <c r="AY128" s="212" t="s">
        <v>139</v>
      </c>
      <c r="BK128" s="214">
        <f>BK129+BK132+BK139+BK148+BK157</f>
        <v>0</v>
      </c>
    </row>
    <row r="129" s="12" customFormat="1" ht="22.8" customHeight="1">
      <c r="A129" s="12"/>
      <c r="B129" s="201"/>
      <c r="C129" s="202"/>
      <c r="D129" s="203" t="s">
        <v>75</v>
      </c>
      <c r="E129" s="215" t="s">
        <v>84</v>
      </c>
      <c r="F129" s="215" t="s">
        <v>140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SUM(P130:P131)</f>
        <v>0</v>
      </c>
      <c r="Q129" s="209"/>
      <c r="R129" s="210">
        <f>SUM(R130:R131)</f>
        <v>0.01035</v>
      </c>
      <c r="S129" s="209"/>
      <c r="T129" s="211">
        <f>SUM(T130:T131)</f>
        <v>23.805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84</v>
      </c>
      <c r="AT129" s="213" t="s">
        <v>75</v>
      </c>
      <c r="AU129" s="213" t="s">
        <v>84</v>
      </c>
      <c r="AY129" s="212" t="s">
        <v>139</v>
      </c>
      <c r="BK129" s="214">
        <f>SUM(BK130:BK131)</f>
        <v>0</v>
      </c>
    </row>
    <row r="130" s="2" customFormat="1" ht="33" customHeight="1">
      <c r="A130" s="36"/>
      <c r="B130" s="37"/>
      <c r="C130" s="217" t="s">
        <v>84</v>
      </c>
      <c r="D130" s="217" t="s">
        <v>142</v>
      </c>
      <c r="E130" s="218" t="s">
        <v>143</v>
      </c>
      <c r="F130" s="219" t="s">
        <v>144</v>
      </c>
      <c r="G130" s="220" t="s">
        <v>145</v>
      </c>
      <c r="H130" s="221">
        <v>207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41</v>
      </c>
      <c r="O130" s="89"/>
      <c r="P130" s="227">
        <f>O130*H130</f>
        <v>0</v>
      </c>
      <c r="Q130" s="227">
        <v>5.0000000000000002E-05</v>
      </c>
      <c r="R130" s="227">
        <f>Q130*H130</f>
        <v>0.01035</v>
      </c>
      <c r="S130" s="227">
        <v>0.11500000000000001</v>
      </c>
      <c r="T130" s="228">
        <f>S130*H130</f>
        <v>23.805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146</v>
      </c>
      <c r="AT130" s="229" t="s">
        <v>142</v>
      </c>
      <c r="AU130" s="229" t="s">
        <v>86</v>
      </c>
      <c r="AY130" s="15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84</v>
      </c>
      <c r="BK130" s="230">
        <f>ROUND(I130*H130,2)</f>
        <v>0</v>
      </c>
      <c r="BL130" s="15" t="s">
        <v>146</v>
      </c>
      <c r="BM130" s="229" t="s">
        <v>251</v>
      </c>
    </row>
    <row r="131" s="13" customFormat="1">
      <c r="A131" s="13"/>
      <c r="B131" s="231"/>
      <c r="C131" s="232"/>
      <c r="D131" s="233" t="s">
        <v>148</v>
      </c>
      <c r="E131" s="234" t="s">
        <v>1</v>
      </c>
      <c r="F131" s="235" t="s">
        <v>252</v>
      </c>
      <c r="G131" s="232"/>
      <c r="H131" s="236">
        <v>207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148</v>
      </c>
      <c r="AU131" s="242" t="s">
        <v>86</v>
      </c>
      <c r="AV131" s="13" t="s">
        <v>86</v>
      </c>
      <c r="AW131" s="13" t="s">
        <v>32</v>
      </c>
      <c r="AX131" s="13" t="s">
        <v>84</v>
      </c>
      <c r="AY131" s="242" t="s">
        <v>139</v>
      </c>
    </row>
    <row r="132" s="12" customFormat="1" ht="22.8" customHeight="1">
      <c r="A132" s="12"/>
      <c r="B132" s="201"/>
      <c r="C132" s="202"/>
      <c r="D132" s="203" t="s">
        <v>75</v>
      </c>
      <c r="E132" s="215" t="s">
        <v>150</v>
      </c>
      <c r="F132" s="215" t="s">
        <v>151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SUM(P133:P138)</f>
        <v>0</v>
      </c>
      <c r="Q132" s="209"/>
      <c r="R132" s="210">
        <f>SUM(R133:R138)</f>
        <v>4.62852</v>
      </c>
      <c r="S132" s="209"/>
      <c r="T132" s="211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84</v>
      </c>
      <c r="AT132" s="213" t="s">
        <v>75</v>
      </c>
      <c r="AU132" s="213" t="s">
        <v>84</v>
      </c>
      <c r="AY132" s="212" t="s">
        <v>139</v>
      </c>
      <c r="BK132" s="214">
        <f>SUM(BK133:BK138)</f>
        <v>0</v>
      </c>
    </row>
    <row r="133" s="2" customFormat="1" ht="37.8" customHeight="1">
      <c r="A133" s="36"/>
      <c r="B133" s="37"/>
      <c r="C133" s="217" t="s">
        <v>86</v>
      </c>
      <c r="D133" s="217" t="s">
        <v>142</v>
      </c>
      <c r="E133" s="218" t="s">
        <v>152</v>
      </c>
      <c r="F133" s="219" t="s">
        <v>153</v>
      </c>
      <c r="G133" s="220" t="s">
        <v>145</v>
      </c>
      <c r="H133" s="221">
        <v>41.399999999999999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41</v>
      </c>
      <c r="O133" s="89"/>
      <c r="P133" s="227">
        <f>O133*H133</f>
        <v>0</v>
      </c>
      <c r="Q133" s="227">
        <v>0.1118</v>
      </c>
      <c r="R133" s="227">
        <f>Q133*H133</f>
        <v>4.62852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146</v>
      </c>
      <c r="AT133" s="229" t="s">
        <v>142</v>
      </c>
      <c r="AU133" s="229" t="s">
        <v>86</v>
      </c>
      <c r="AY133" s="15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84</v>
      </c>
      <c r="BK133" s="230">
        <f>ROUND(I133*H133,2)</f>
        <v>0</v>
      </c>
      <c r="BL133" s="15" t="s">
        <v>146</v>
      </c>
      <c r="BM133" s="229" t="s">
        <v>253</v>
      </c>
    </row>
    <row r="134" s="13" customFormat="1">
      <c r="A134" s="13"/>
      <c r="B134" s="231"/>
      <c r="C134" s="232"/>
      <c r="D134" s="233" t="s">
        <v>148</v>
      </c>
      <c r="E134" s="234" t="s">
        <v>1</v>
      </c>
      <c r="F134" s="235" t="s">
        <v>254</v>
      </c>
      <c r="G134" s="232"/>
      <c r="H134" s="236">
        <v>41.399999999999999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148</v>
      </c>
      <c r="AU134" s="242" t="s">
        <v>86</v>
      </c>
      <c r="AV134" s="13" t="s">
        <v>86</v>
      </c>
      <c r="AW134" s="13" t="s">
        <v>32</v>
      </c>
      <c r="AX134" s="13" t="s">
        <v>84</v>
      </c>
      <c r="AY134" s="242" t="s">
        <v>139</v>
      </c>
    </row>
    <row r="135" s="2" customFormat="1" ht="21.75" customHeight="1">
      <c r="A135" s="36"/>
      <c r="B135" s="37"/>
      <c r="C135" s="217" t="s">
        <v>255</v>
      </c>
      <c r="D135" s="217" t="s">
        <v>142</v>
      </c>
      <c r="E135" s="218" t="s">
        <v>157</v>
      </c>
      <c r="F135" s="219" t="s">
        <v>158</v>
      </c>
      <c r="G135" s="220" t="s">
        <v>145</v>
      </c>
      <c r="H135" s="221">
        <v>207</v>
      </c>
      <c r="I135" s="222"/>
      <c r="J135" s="223">
        <f>ROUND(I135*H135,2)</f>
        <v>0</v>
      </c>
      <c r="K135" s="224"/>
      <c r="L135" s="42"/>
      <c r="M135" s="225" t="s">
        <v>1</v>
      </c>
      <c r="N135" s="226" t="s">
        <v>41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146</v>
      </c>
      <c r="AT135" s="229" t="s">
        <v>142</v>
      </c>
      <c r="AU135" s="229" t="s">
        <v>86</v>
      </c>
      <c r="AY135" s="15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84</v>
      </c>
      <c r="BK135" s="230">
        <f>ROUND(I135*H135,2)</f>
        <v>0</v>
      </c>
      <c r="BL135" s="15" t="s">
        <v>146</v>
      </c>
      <c r="BM135" s="229" t="s">
        <v>256</v>
      </c>
    </row>
    <row r="136" s="13" customFormat="1">
      <c r="A136" s="13"/>
      <c r="B136" s="231"/>
      <c r="C136" s="232"/>
      <c r="D136" s="233" t="s">
        <v>148</v>
      </c>
      <c r="E136" s="234" t="s">
        <v>1</v>
      </c>
      <c r="F136" s="235" t="s">
        <v>252</v>
      </c>
      <c r="G136" s="232"/>
      <c r="H136" s="236">
        <v>207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148</v>
      </c>
      <c r="AU136" s="242" t="s">
        <v>86</v>
      </c>
      <c r="AV136" s="13" t="s">
        <v>86</v>
      </c>
      <c r="AW136" s="13" t="s">
        <v>32</v>
      </c>
      <c r="AX136" s="13" t="s">
        <v>84</v>
      </c>
      <c r="AY136" s="242" t="s">
        <v>139</v>
      </c>
    </row>
    <row r="137" s="2" customFormat="1" ht="24.15" customHeight="1">
      <c r="A137" s="36"/>
      <c r="B137" s="37"/>
      <c r="C137" s="217" t="s">
        <v>146</v>
      </c>
      <c r="D137" s="217" t="s">
        <v>142</v>
      </c>
      <c r="E137" s="218" t="s">
        <v>161</v>
      </c>
      <c r="F137" s="219" t="s">
        <v>162</v>
      </c>
      <c r="G137" s="220" t="s">
        <v>145</v>
      </c>
      <c r="H137" s="221">
        <v>207</v>
      </c>
      <c r="I137" s="222"/>
      <c r="J137" s="223">
        <f>ROUND(I137*H137,2)</f>
        <v>0</v>
      </c>
      <c r="K137" s="224"/>
      <c r="L137" s="42"/>
      <c r="M137" s="225" t="s">
        <v>1</v>
      </c>
      <c r="N137" s="226" t="s">
        <v>41</v>
      </c>
      <c r="O137" s="89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146</v>
      </c>
      <c r="AT137" s="229" t="s">
        <v>142</v>
      </c>
      <c r="AU137" s="229" t="s">
        <v>86</v>
      </c>
      <c r="AY137" s="15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84</v>
      </c>
      <c r="BK137" s="230">
        <f>ROUND(I137*H137,2)</f>
        <v>0</v>
      </c>
      <c r="BL137" s="15" t="s">
        <v>146</v>
      </c>
      <c r="BM137" s="229" t="s">
        <v>257</v>
      </c>
    </row>
    <row r="138" s="13" customFormat="1">
      <c r="A138" s="13"/>
      <c r="B138" s="231"/>
      <c r="C138" s="232"/>
      <c r="D138" s="233" t="s">
        <v>148</v>
      </c>
      <c r="E138" s="234" t="s">
        <v>1</v>
      </c>
      <c r="F138" s="235" t="s">
        <v>252</v>
      </c>
      <c r="G138" s="232"/>
      <c r="H138" s="236">
        <v>207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148</v>
      </c>
      <c r="AU138" s="242" t="s">
        <v>86</v>
      </c>
      <c r="AV138" s="13" t="s">
        <v>86</v>
      </c>
      <c r="AW138" s="13" t="s">
        <v>32</v>
      </c>
      <c r="AX138" s="13" t="s">
        <v>84</v>
      </c>
      <c r="AY138" s="242" t="s">
        <v>139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164</v>
      </c>
      <c r="F139" s="215" t="s">
        <v>165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SUM(P140:P147)</f>
        <v>0</v>
      </c>
      <c r="Q139" s="209"/>
      <c r="R139" s="210">
        <f>SUM(R140:R147)</f>
        <v>0</v>
      </c>
      <c r="S139" s="209"/>
      <c r="T139" s="211">
        <f>SUM(T140:T147)</f>
        <v>6.2099999999999991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139</v>
      </c>
      <c r="BK139" s="214">
        <f>SUM(BK140:BK147)</f>
        <v>0</v>
      </c>
    </row>
    <row r="140" s="2" customFormat="1" ht="16.5" customHeight="1">
      <c r="A140" s="36"/>
      <c r="B140" s="37"/>
      <c r="C140" s="217" t="s">
        <v>150</v>
      </c>
      <c r="D140" s="217" t="s">
        <v>142</v>
      </c>
      <c r="E140" s="218" t="s">
        <v>167</v>
      </c>
      <c r="F140" s="219" t="s">
        <v>168</v>
      </c>
      <c r="G140" s="220" t="s">
        <v>145</v>
      </c>
      <c r="H140" s="221">
        <v>207</v>
      </c>
      <c r="I140" s="222"/>
      <c r="J140" s="223">
        <f>ROUND(I140*H140,2)</f>
        <v>0</v>
      </c>
      <c r="K140" s="224"/>
      <c r="L140" s="42"/>
      <c r="M140" s="225" t="s">
        <v>1</v>
      </c>
      <c r="N140" s="226" t="s">
        <v>41</v>
      </c>
      <c r="O140" s="89"/>
      <c r="P140" s="227">
        <f>O140*H140</f>
        <v>0</v>
      </c>
      <c r="Q140" s="227">
        <v>0</v>
      </c>
      <c r="R140" s="227">
        <f>Q140*H140</f>
        <v>0</v>
      </c>
      <c r="S140" s="227">
        <v>0.01</v>
      </c>
      <c r="T140" s="228">
        <f>S140*H140</f>
        <v>2.0699999999999998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146</v>
      </c>
      <c r="AT140" s="229" t="s">
        <v>142</v>
      </c>
      <c r="AU140" s="229" t="s">
        <v>86</v>
      </c>
      <c r="AY140" s="15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84</v>
      </c>
      <c r="BK140" s="230">
        <f>ROUND(I140*H140,2)</f>
        <v>0</v>
      </c>
      <c r="BL140" s="15" t="s">
        <v>146</v>
      </c>
      <c r="BM140" s="229" t="s">
        <v>258</v>
      </c>
    </row>
    <row r="141" s="13" customFormat="1">
      <c r="A141" s="13"/>
      <c r="B141" s="231"/>
      <c r="C141" s="232"/>
      <c r="D141" s="233" t="s">
        <v>148</v>
      </c>
      <c r="E141" s="234" t="s">
        <v>1</v>
      </c>
      <c r="F141" s="235" t="s">
        <v>252</v>
      </c>
      <c r="G141" s="232"/>
      <c r="H141" s="236">
        <v>207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148</v>
      </c>
      <c r="AU141" s="242" t="s">
        <v>86</v>
      </c>
      <c r="AV141" s="13" t="s">
        <v>86</v>
      </c>
      <c r="AW141" s="13" t="s">
        <v>32</v>
      </c>
      <c r="AX141" s="13" t="s">
        <v>84</v>
      </c>
      <c r="AY141" s="242" t="s">
        <v>139</v>
      </c>
    </row>
    <row r="142" s="2" customFormat="1" ht="24.15" customHeight="1">
      <c r="A142" s="36"/>
      <c r="B142" s="37"/>
      <c r="C142" s="217" t="s">
        <v>156</v>
      </c>
      <c r="D142" s="217" t="s">
        <v>142</v>
      </c>
      <c r="E142" s="218" t="s">
        <v>171</v>
      </c>
      <c r="F142" s="219" t="s">
        <v>172</v>
      </c>
      <c r="G142" s="220" t="s">
        <v>145</v>
      </c>
      <c r="H142" s="221">
        <v>207</v>
      </c>
      <c r="I142" s="222"/>
      <c r="J142" s="223">
        <f>ROUND(I142*H142,2)</f>
        <v>0</v>
      </c>
      <c r="K142" s="224"/>
      <c r="L142" s="42"/>
      <c r="M142" s="225" t="s">
        <v>1</v>
      </c>
      <c r="N142" s="226" t="s">
        <v>41</v>
      </c>
      <c r="O142" s="89"/>
      <c r="P142" s="227">
        <f>O142*H142</f>
        <v>0</v>
      </c>
      <c r="Q142" s="227">
        <v>0</v>
      </c>
      <c r="R142" s="227">
        <f>Q142*H142</f>
        <v>0</v>
      </c>
      <c r="S142" s="227">
        <v>0.02</v>
      </c>
      <c r="T142" s="228">
        <f>S142*H142</f>
        <v>4.1399999999999997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146</v>
      </c>
      <c r="AT142" s="229" t="s">
        <v>142</v>
      </c>
      <c r="AU142" s="229" t="s">
        <v>86</v>
      </c>
      <c r="AY142" s="15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84</v>
      </c>
      <c r="BK142" s="230">
        <f>ROUND(I142*H142,2)</f>
        <v>0</v>
      </c>
      <c r="BL142" s="15" t="s">
        <v>146</v>
      </c>
      <c r="BM142" s="229" t="s">
        <v>259</v>
      </c>
    </row>
    <row r="143" s="13" customFormat="1">
      <c r="A143" s="13"/>
      <c r="B143" s="231"/>
      <c r="C143" s="232"/>
      <c r="D143" s="233" t="s">
        <v>148</v>
      </c>
      <c r="E143" s="234" t="s">
        <v>1</v>
      </c>
      <c r="F143" s="235" t="s">
        <v>252</v>
      </c>
      <c r="G143" s="232"/>
      <c r="H143" s="236">
        <v>207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148</v>
      </c>
      <c r="AU143" s="242" t="s">
        <v>86</v>
      </c>
      <c r="AV143" s="13" t="s">
        <v>86</v>
      </c>
      <c r="AW143" s="13" t="s">
        <v>32</v>
      </c>
      <c r="AX143" s="13" t="s">
        <v>84</v>
      </c>
      <c r="AY143" s="242" t="s">
        <v>139</v>
      </c>
    </row>
    <row r="144" s="2" customFormat="1" ht="24.15" customHeight="1">
      <c r="A144" s="36"/>
      <c r="B144" s="37"/>
      <c r="C144" s="217" t="s">
        <v>260</v>
      </c>
      <c r="D144" s="217" t="s">
        <v>142</v>
      </c>
      <c r="E144" s="218" t="s">
        <v>175</v>
      </c>
      <c r="F144" s="219" t="s">
        <v>176</v>
      </c>
      <c r="G144" s="220" t="s">
        <v>177</v>
      </c>
      <c r="H144" s="221">
        <v>2</v>
      </c>
      <c r="I144" s="222"/>
      <c r="J144" s="223">
        <f>ROUND(I144*H144,2)</f>
        <v>0</v>
      </c>
      <c r="K144" s="224"/>
      <c r="L144" s="42"/>
      <c r="M144" s="225" t="s">
        <v>1</v>
      </c>
      <c r="N144" s="226" t="s">
        <v>41</v>
      </c>
      <c r="O144" s="89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9" t="s">
        <v>146</v>
      </c>
      <c r="AT144" s="229" t="s">
        <v>142</v>
      </c>
      <c r="AU144" s="229" t="s">
        <v>86</v>
      </c>
      <c r="AY144" s="15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5" t="s">
        <v>84</v>
      </c>
      <c r="BK144" s="230">
        <f>ROUND(I144*H144,2)</f>
        <v>0</v>
      </c>
      <c r="BL144" s="15" t="s">
        <v>146</v>
      </c>
      <c r="BM144" s="229" t="s">
        <v>261</v>
      </c>
    </row>
    <row r="145" s="13" customFormat="1">
      <c r="A145" s="13"/>
      <c r="B145" s="231"/>
      <c r="C145" s="232"/>
      <c r="D145" s="233" t="s">
        <v>148</v>
      </c>
      <c r="E145" s="234" t="s">
        <v>1</v>
      </c>
      <c r="F145" s="235" t="s">
        <v>86</v>
      </c>
      <c r="G145" s="232"/>
      <c r="H145" s="236">
        <v>2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148</v>
      </c>
      <c r="AU145" s="242" t="s">
        <v>86</v>
      </c>
      <c r="AV145" s="13" t="s">
        <v>86</v>
      </c>
      <c r="AW145" s="13" t="s">
        <v>32</v>
      </c>
      <c r="AX145" s="13" t="s">
        <v>84</v>
      </c>
      <c r="AY145" s="242" t="s">
        <v>139</v>
      </c>
    </row>
    <row r="146" s="2" customFormat="1" ht="21.75" customHeight="1">
      <c r="A146" s="36"/>
      <c r="B146" s="37"/>
      <c r="C146" s="217" t="s">
        <v>262</v>
      </c>
      <c r="D146" s="217" t="s">
        <v>142</v>
      </c>
      <c r="E146" s="218" t="s">
        <v>180</v>
      </c>
      <c r="F146" s="219" t="s">
        <v>181</v>
      </c>
      <c r="G146" s="220" t="s">
        <v>177</v>
      </c>
      <c r="H146" s="221">
        <v>2</v>
      </c>
      <c r="I146" s="222"/>
      <c r="J146" s="223">
        <f>ROUND(I146*H146,2)</f>
        <v>0</v>
      </c>
      <c r="K146" s="224"/>
      <c r="L146" s="42"/>
      <c r="M146" s="225" t="s">
        <v>1</v>
      </c>
      <c r="N146" s="226" t="s">
        <v>41</v>
      </c>
      <c r="O146" s="89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9" t="s">
        <v>146</v>
      </c>
      <c r="AT146" s="229" t="s">
        <v>142</v>
      </c>
      <c r="AU146" s="229" t="s">
        <v>86</v>
      </c>
      <c r="AY146" s="15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5" t="s">
        <v>84</v>
      </c>
      <c r="BK146" s="230">
        <f>ROUND(I146*H146,2)</f>
        <v>0</v>
      </c>
      <c r="BL146" s="15" t="s">
        <v>146</v>
      </c>
      <c r="BM146" s="229" t="s">
        <v>263</v>
      </c>
    </row>
    <row r="147" s="13" customFormat="1">
      <c r="A147" s="13"/>
      <c r="B147" s="231"/>
      <c r="C147" s="232"/>
      <c r="D147" s="233" t="s">
        <v>148</v>
      </c>
      <c r="E147" s="234" t="s">
        <v>1</v>
      </c>
      <c r="F147" s="235" t="s">
        <v>86</v>
      </c>
      <c r="G147" s="232"/>
      <c r="H147" s="236">
        <v>2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148</v>
      </c>
      <c r="AU147" s="242" t="s">
        <v>86</v>
      </c>
      <c r="AV147" s="13" t="s">
        <v>86</v>
      </c>
      <c r="AW147" s="13" t="s">
        <v>32</v>
      </c>
      <c r="AX147" s="13" t="s">
        <v>84</v>
      </c>
      <c r="AY147" s="242" t="s">
        <v>139</v>
      </c>
    </row>
    <row r="148" s="12" customFormat="1" ht="22.8" customHeight="1">
      <c r="A148" s="12"/>
      <c r="B148" s="201"/>
      <c r="C148" s="202"/>
      <c r="D148" s="203" t="s">
        <v>75</v>
      </c>
      <c r="E148" s="215" t="s">
        <v>183</v>
      </c>
      <c r="F148" s="215" t="s">
        <v>184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SUM(P149:P156)</f>
        <v>0</v>
      </c>
      <c r="Q148" s="209"/>
      <c r="R148" s="210">
        <f>SUM(R149:R156)</f>
        <v>0</v>
      </c>
      <c r="S148" s="209"/>
      <c r="T148" s="211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84</v>
      </c>
      <c r="AT148" s="213" t="s">
        <v>75</v>
      </c>
      <c r="AU148" s="213" t="s">
        <v>84</v>
      </c>
      <c r="AY148" s="212" t="s">
        <v>139</v>
      </c>
      <c r="BK148" s="214">
        <f>SUM(BK149:BK156)</f>
        <v>0</v>
      </c>
    </row>
    <row r="149" s="2" customFormat="1" ht="21.75" customHeight="1">
      <c r="A149" s="36"/>
      <c r="B149" s="37"/>
      <c r="C149" s="217" t="s">
        <v>164</v>
      </c>
      <c r="D149" s="217" t="s">
        <v>142</v>
      </c>
      <c r="E149" s="218" t="s">
        <v>186</v>
      </c>
      <c r="F149" s="219" t="s">
        <v>187</v>
      </c>
      <c r="G149" s="220" t="s">
        <v>188</v>
      </c>
      <c r="H149" s="221">
        <v>30.015000000000001</v>
      </c>
      <c r="I149" s="222"/>
      <c r="J149" s="223">
        <f>ROUND(I149*H149,2)</f>
        <v>0</v>
      </c>
      <c r="K149" s="224"/>
      <c r="L149" s="42"/>
      <c r="M149" s="225" t="s">
        <v>1</v>
      </c>
      <c r="N149" s="226" t="s">
        <v>41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9" t="s">
        <v>146</v>
      </c>
      <c r="AT149" s="229" t="s">
        <v>142</v>
      </c>
      <c r="AU149" s="229" t="s">
        <v>86</v>
      </c>
      <c r="AY149" s="15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5" t="s">
        <v>84</v>
      </c>
      <c r="BK149" s="230">
        <f>ROUND(I149*H149,2)</f>
        <v>0</v>
      </c>
      <c r="BL149" s="15" t="s">
        <v>146</v>
      </c>
      <c r="BM149" s="229" t="s">
        <v>264</v>
      </c>
    </row>
    <row r="150" s="13" customFormat="1">
      <c r="A150" s="13"/>
      <c r="B150" s="231"/>
      <c r="C150" s="232"/>
      <c r="D150" s="233" t="s">
        <v>148</v>
      </c>
      <c r="E150" s="234" t="s">
        <v>1</v>
      </c>
      <c r="F150" s="235" t="s">
        <v>265</v>
      </c>
      <c r="G150" s="232"/>
      <c r="H150" s="236">
        <v>30.015000000000001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148</v>
      </c>
      <c r="AU150" s="242" t="s">
        <v>86</v>
      </c>
      <c r="AV150" s="13" t="s">
        <v>86</v>
      </c>
      <c r="AW150" s="13" t="s">
        <v>32</v>
      </c>
      <c r="AX150" s="13" t="s">
        <v>84</v>
      </c>
      <c r="AY150" s="242" t="s">
        <v>139</v>
      </c>
    </row>
    <row r="151" s="2" customFormat="1" ht="24.15" customHeight="1">
      <c r="A151" s="36"/>
      <c r="B151" s="37"/>
      <c r="C151" s="217" t="s">
        <v>266</v>
      </c>
      <c r="D151" s="217" t="s">
        <v>142</v>
      </c>
      <c r="E151" s="218" t="s">
        <v>192</v>
      </c>
      <c r="F151" s="219" t="s">
        <v>193</v>
      </c>
      <c r="G151" s="220" t="s">
        <v>188</v>
      </c>
      <c r="H151" s="221">
        <v>150.07499999999999</v>
      </c>
      <c r="I151" s="222"/>
      <c r="J151" s="223">
        <f>ROUND(I151*H151,2)</f>
        <v>0</v>
      </c>
      <c r="K151" s="224"/>
      <c r="L151" s="42"/>
      <c r="M151" s="225" t="s">
        <v>1</v>
      </c>
      <c r="N151" s="226" t="s">
        <v>41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9" t="s">
        <v>146</v>
      </c>
      <c r="AT151" s="229" t="s">
        <v>142</v>
      </c>
      <c r="AU151" s="229" t="s">
        <v>86</v>
      </c>
      <c r="AY151" s="15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5" t="s">
        <v>84</v>
      </c>
      <c r="BK151" s="230">
        <f>ROUND(I151*H151,2)</f>
        <v>0</v>
      </c>
      <c r="BL151" s="15" t="s">
        <v>146</v>
      </c>
      <c r="BM151" s="229" t="s">
        <v>267</v>
      </c>
    </row>
    <row r="152" s="13" customFormat="1">
      <c r="A152" s="13"/>
      <c r="B152" s="231"/>
      <c r="C152" s="232"/>
      <c r="D152" s="233" t="s">
        <v>148</v>
      </c>
      <c r="E152" s="234" t="s">
        <v>1</v>
      </c>
      <c r="F152" s="235" t="s">
        <v>268</v>
      </c>
      <c r="G152" s="232"/>
      <c r="H152" s="236">
        <v>150.07499999999999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148</v>
      </c>
      <c r="AU152" s="242" t="s">
        <v>86</v>
      </c>
      <c r="AV152" s="13" t="s">
        <v>86</v>
      </c>
      <c r="AW152" s="13" t="s">
        <v>32</v>
      </c>
      <c r="AX152" s="13" t="s">
        <v>84</v>
      </c>
      <c r="AY152" s="242" t="s">
        <v>139</v>
      </c>
    </row>
    <row r="153" s="2" customFormat="1" ht="33" customHeight="1">
      <c r="A153" s="36"/>
      <c r="B153" s="37"/>
      <c r="C153" s="217" t="s">
        <v>269</v>
      </c>
      <c r="D153" s="217" t="s">
        <v>142</v>
      </c>
      <c r="E153" s="218" t="s">
        <v>197</v>
      </c>
      <c r="F153" s="219" t="s">
        <v>198</v>
      </c>
      <c r="G153" s="220" t="s">
        <v>188</v>
      </c>
      <c r="H153" s="221">
        <v>23.805</v>
      </c>
      <c r="I153" s="222"/>
      <c r="J153" s="223">
        <f>ROUND(I153*H153,2)</f>
        <v>0</v>
      </c>
      <c r="K153" s="224"/>
      <c r="L153" s="42"/>
      <c r="M153" s="225" t="s">
        <v>1</v>
      </c>
      <c r="N153" s="226" t="s">
        <v>41</v>
      </c>
      <c r="O153" s="89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9" t="s">
        <v>146</v>
      </c>
      <c r="AT153" s="229" t="s">
        <v>142</v>
      </c>
      <c r="AU153" s="229" t="s">
        <v>86</v>
      </c>
      <c r="AY153" s="15" t="s">
        <v>139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5" t="s">
        <v>84</v>
      </c>
      <c r="BK153" s="230">
        <f>ROUND(I153*H153,2)</f>
        <v>0</v>
      </c>
      <c r="BL153" s="15" t="s">
        <v>146</v>
      </c>
      <c r="BM153" s="229" t="s">
        <v>270</v>
      </c>
    </row>
    <row r="154" s="13" customFormat="1">
      <c r="A154" s="13"/>
      <c r="B154" s="231"/>
      <c r="C154" s="232"/>
      <c r="D154" s="233" t="s">
        <v>148</v>
      </c>
      <c r="E154" s="234" t="s">
        <v>1</v>
      </c>
      <c r="F154" s="235" t="s">
        <v>271</v>
      </c>
      <c r="G154" s="232"/>
      <c r="H154" s="236">
        <v>23.805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148</v>
      </c>
      <c r="AU154" s="242" t="s">
        <v>86</v>
      </c>
      <c r="AV154" s="13" t="s">
        <v>86</v>
      </c>
      <c r="AW154" s="13" t="s">
        <v>32</v>
      </c>
      <c r="AX154" s="13" t="s">
        <v>84</v>
      </c>
      <c r="AY154" s="242" t="s">
        <v>139</v>
      </c>
    </row>
    <row r="155" s="2" customFormat="1" ht="24.15" customHeight="1">
      <c r="A155" s="36"/>
      <c r="B155" s="37"/>
      <c r="C155" s="217" t="s">
        <v>272</v>
      </c>
      <c r="D155" s="217" t="s">
        <v>142</v>
      </c>
      <c r="E155" s="218" t="s">
        <v>202</v>
      </c>
      <c r="F155" s="219" t="s">
        <v>203</v>
      </c>
      <c r="G155" s="220" t="s">
        <v>188</v>
      </c>
      <c r="H155" s="221">
        <v>6.21</v>
      </c>
      <c r="I155" s="222"/>
      <c r="J155" s="223">
        <f>ROUND(I155*H155,2)</f>
        <v>0</v>
      </c>
      <c r="K155" s="224"/>
      <c r="L155" s="42"/>
      <c r="M155" s="225" t="s">
        <v>1</v>
      </c>
      <c r="N155" s="226" t="s">
        <v>41</v>
      </c>
      <c r="O155" s="89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9" t="s">
        <v>146</v>
      </c>
      <c r="AT155" s="229" t="s">
        <v>142</v>
      </c>
      <c r="AU155" s="229" t="s">
        <v>86</v>
      </c>
      <c r="AY155" s="15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5" t="s">
        <v>84</v>
      </c>
      <c r="BK155" s="230">
        <f>ROUND(I155*H155,2)</f>
        <v>0</v>
      </c>
      <c r="BL155" s="15" t="s">
        <v>146</v>
      </c>
      <c r="BM155" s="229" t="s">
        <v>273</v>
      </c>
    </row>
    <row r="156" s="13" customFormat="1">
      <c r="A156" s="13"/>
      <c r="B156" s="231"/>
      <c r="C156" s="232"/>
      <c r="D156" s="233" t="s">
        <v>148</v>
      </c>
      <c r="E156" s="234" t="s">
        <v>1</v>
      </c>
      <c r="F156" s="235" t="s">
        <v>274</v>
      </c>
      <c r="G156" s="232"/>
      <c r="H156" s="236">
        <v>6.21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148</v>
      </c>
      <c r="AU156" s="242" t="s">
        <v>86</v>
      </c>
      <c r="AV156" s="13" t="s">
        <v>86</v>
      </c>
      <c r="AW156" s="13" t="s">
        <v>32</v>
      </c>
      <c r="AX156" s="13" t="s">
        <v>84</v>
      </c>
      <c r="AY156" s="242" t="s">
        <v>139</v>
      </c>
    </row>
    <row r="157" s="12" customFormat="1" ht="22.8" customHeight="1">
      <c r="A157" s="12"/>
      <c r="B157" s="201"/>
      <c r="C157" s="202"/>
      <c r="D157" s="203" t="s">
        <v>75</v>
      </c>
      <c r="E157" s="215" t="s">
        <v>206</v>
      </c>
      <c r="F157" s="215" t="s">
        <v>207</v>
      </c>
      <c r="G157" s="202"/>
      <c r="H157" s="202"/>
      <c r="I157" s="205"/>
      <c r="J157" s="216">
        <f>BK157</f>
        <v>0</v>
      </c>
      <c r="K157" s="202"/>
      <c r="L157" s="207"/>
      <c r="M157" s="208"/>
      <c r="N157" s="209"/>
      <c r="O157" s="209"/>
      <c r="P157" s="210">
        <f>SUM(P158:P161)</f>
        <v>0</v>
      </c>
      <c r="Q157" s="209"/>
      <c r="R157" s="210">
        <f>SUM(R158:R161)</f>
        <v>0</v>
      </c>
      <c r="S157" s="209"/>
      <c r="T157" s="211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2" t="s">
        <v>84</v>
      </c>
      <c r="AT157" s="213" t="s">
        <v>75</v>
      </c>
      <c r="AU157" s="213" t="s">
        <v>84</v>
      </c>
      <c r="AY157" s="212" t="s">
        <v>139</v>
      </c>
      <c r="BK157" s="214">
        <f>SUM(BK158:BK161)</f>
        <v>0</v>
      </c>
    </row>
    <row r="158" s="2" customFormat="1" ht="33" customHeight="1">
      <c r="A158" s="36"/>
      <c r="B158" s="37"/>
      <c r="C158" s="217" t="s">
        <v>275</v>
      </c>
      <c r="D158" s="217" t="s">
        <v>142</v>
      </c>
      <c r="E158" s="218" t="s">
        <v>209</v>
      </c>
      <c r="F158" s="219" t="s">
        <v>210</v>
      </c>
      <c r="G158" s="220" t="s">
        <v>188</v>
      </c>
      <c r="H158" s="221">
        <v>4.6390000000000002</v>
      </c>
      <c r="I158" s="222"/>
      <c r="J158" s="223">
        <f>ROUND(I158*H158,2)</f>
        <v>0</v>
      </c>
      <c r="K158" s="224"/>
      <c r="L158" s="42"/>
      <c r="M158" s="225" t="s">
        <v>1</v>
      </c>
      <c r="N158" s="226" t="s">
        <v>41</v>
      </c>
      <c r="O158" s="89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9" t="s">
        <v>146</v>
      </c>
      <c r="AT158" s="229" t="s">
        <v>142</v>
      </c>
      <c r="AU158" s="229" t="s">
        <v>86</v>
      </c>
      <c r="AY158" s="15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5" t="s">
        <v>84</v>
      </c>
      <c r="BK158" s="230">
        <f>ROUND(I158*H158,2)</f>
        <v>0</v>
      </c>
      <c r="BL158" s="15" t="s">
        <v>146</v>
      </c>
      <c r="BM158" s="229" t="s">
        <v>276</v>
      </c>
    </row>
    <row r="159" s="13" customFormat="1">
      <c r="A159" s="13"/>
      <c r="B159" s="231"/>
      <c r="C159" s="232"/>
      <c r="D159" s="233" t="s">
        <v>148</v>
      </c>
      <c r="E159" s="234" t="s">
        <v>1</v>
      </c>
      <c r="F159" s="235" t="s">
        <v>277</v>
      </c>
      <c r="G159" s="232"/>
      <c r="H159" s="236">
        <v>4.6390000000000002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148</v>
      </c>
      <c r="AU159" s="242" t="s">
        <v>86</v>
      </c>
      <c r="AV159" s="13" t="s">
        <v>86</v>
      </c>
      <c r="AW159" s="13" t="s">
        <v>32</v>
      </c>
      <c r="AX159" s="13" t="s">
        <v>84</v>
      </c>
      <c r="AY159" s="242" t="s">
        <v>139</v>
      </c>
    </row>
    <row r="160" s="2" customFormat="1" ht="33" customHeight="1">
      <c r="A160" s="36"/>
      <c r="B160" s="37"/>
      <c r="C160" s="217" t="s">
        <v>278</v>
      </c>
      <c r="D160" s="217" t="s">
        <v>142</v>
      </c>
      <c r="E160" s="218" t="s">
        <v>214</v>
      </c>
      <c r="F160" s="219" t="s">
        <v>215</v>
      </c>
      <c r="G160" s="220" t="s">
        <v>188</v>
      </c>
      <c r="H160" s="221">
        <v>4.6390000000000002</v>
      </c>
      <c r="I160" s="222"/>
      <c r="J160" s="223">
        <f>ROUND(I160*H160,2)</f>
        <v>0</v>
      </c>
      <c r="K160" s="224"/>
      <c r="L160" s="42"/>
      <c r="M160" s="225" t="s">
        <v>1</v>
      </c>
      <c r="N160" s="226" t="s">
        <v>41</v>
      </c>
      <c r="O160" s="89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9" t="s">
        <v>146</v>
      </c>
      <c r="AT160" s="229" t="s">
        <v>142</v>
      </c>
      <c r="AU160" s="229" t="s">
        <v>86</v>
      </c>
      <c r="AY160" s="15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5" t="s">
        <v>84</v>
      </c>
      <c r="BK160" s="230">
        <f>ROUND(I160*H160,2)</f>
        <v>0</v>
      </c>
      <c r="BL160" s="15" t="s">
        <v>146</v>
      </c>
      <c r="BM160" s="229" t="s">
        <v>279</v>
      </c>
    </row>
    <row r="161" s="13" customFormat="1">
      <c r="A161" s="13"/>
      <c r="B161" s="231"/>
      <c r="C161" s="232"/>
      <c r="D161" s="233" t="s">
        <v>148</v>
      </c>
      <c r="E161" s="234" t="s">
        <v>1</v>
      </c>
      <c r="F161" s="235" t="s">
        <v>277</v>
      </c>
      <c r="G161" s="232"/>
      <c r="H161" s="236">
        <v>4.6390000000000002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148</v>
      </c>
      <c r="AU161" s="242" t="s">
        <v>86</v>
      </c>
      <c r="AV161" s="13" t="s">
        <v>86</v>
      </c>
      <c r="AW161" s="13" t="s">
        <v>32</v>
      </c>
      <c r="AX161" s="13" t="s">
        <v>84</v>
      </c>
      <c r="AY161" s="242" t="s">
        <v>139</v>
      </c>
    </row>
    <row r="162" s="12" customFormat="1" ht="25.92" customHeight="1">
      <c r="A162" s="12"/>
      <c r="B162" s="201"/>
      <c r="C162" s="202"/>
      <c r="D162" s="203" t="s">
        <v>75</v>
      </c>
      <c r="E162" s="204" t="s">
        <v>217</v>
      </c>
      <c r="F162" s="204" t="s">
        <v>218</v>
      </c>
      <c r="G162" s="202"/>
      <c r="H162" s="202"/>
      <c r="I162" s="205"/>
      <c r="J162" s="206">
        <f>BK162</f>
        <v>0</v>
      </c>
      <c r="K162" s="202"/>
      <c r="L162" s="207"/>
      <c r="M162" s="208"/>
      <c r="N162" s="209"/>
      <c r="O162" s="209"/>
      <c r="P162" s="210">
        <f>P163+P165+P167+P170</f>
        <v>0</v>
      </c>
      <c r="Q162" s="209"/>
      <c r="R162" s="210">
        <f>R163+R165+R167+R170</f>
        <v>0</v>
      </c>
      <c r="S162" s="209"/>
      <c r="T162" s="211">
        <f>T163+T165+T167+T170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150</v>
      </c>
      <c r="AT162" s="213" t="s">
        <v>75</v>
      </c>
      <c r="AU162" s="213" t="s">
        <v>76</v>
      </c>
      <c r="AY162" s="212" t="s">
        <v>139</v>
      </c>
      <c r="BK162" s="214">
        <f>BK163+BK165+BK167+BK170</f>
        <v>0</v>
      </c>
    </row>
    <row r="163" s="12" customFormat="1" ht="22.8" customHeight="1">
      <c r="A163" s="12"/>
      <c r="B163" s="201"/>
      <c r="C163" s="202"/>
      <c r="D163" s="203" t="s">
        <v>75</v>
      </c>
      <c r="E163" s="215" t="s">
        <v>219</v>
      </c>
      <c r="F163" s="215" t="s">
        <v>220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P164</f>
        <v>0</v>
      </c>
      <c r="Q163" s="209"/>
      <c r="R163" s="210">
        <f>R164</f>
        <v>0</v>
      </c>
      <c r="S163" s="209"/>
      <c r="T163" s="211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150</v>
      </c>
      <c r="AT163" s="213" t="s">
        <v>75</v>
      </c>
      <c r="AU163" s="213" t="s">
        <v>84</v>
      </c>
      <c r="AY163" s="212" t="s">
        <v>139</v>
      </c>
      <c r="BK163" s="214">
        <f>BK164</f>
        <v>0</v>
      </c>
    </row>
    <row r="164" s="2" customFormat="1" ht="24.15" customHeight="1">
      <c r="A164" s="36"/>
      <c r="B164" s="37"/>
      <c r="C164" s="217" t="s">
        <v>8</v>
      </c>
      <c r="D164" s="217" t="s">
        <v>142</v>
      </c>
      <c r="E164" s="218" t="s">
        <v>222</v>
      </c>
      <c r="F164" s="219" t="s">
        <v>223</v>
      </c>
      <c r="G164" s="220" t="s">
        <v>224</v>
      </c>
      <c r="H164" s="221">
        <v>1</v>
      </c>
      <c r="I164" s="222"/>
      <c r="J164" s="223">
        <f>ROUND(I164*H164,2)</f>
        <v>0</v>
      </c>
      <c r="K164" s="224"/>
      <c r="L164" s="42"/>
      <c r="M164" s="225" t="s">
        <v>1</v>
      </c>
      <c r="N164" s="226" t="s">
        <v>41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9" t="s">
        <v>225</v>
      </c>
      <c r="AT164" s="229" t="s">
        <v>142</v>
      </c>
      <c r="AU164" s="229" t="s">
        <v>86</v>
      </c>
      <c r="AY164" s="15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5" t="s">
        <v>84</v>
      </c>
      <c r="BK164" s="230">
        <f>ROUND(I164*H164,2)</f>
        <v>0</v>
      </c>
      <c r="BL164" s="15" t="s">
        <v>225</v>
      </c>
      <c r="BM164" s="229" t="s">
        <v>280</v>
      </c>
    </row>
    <row r="165" s="12" customFormat="1" ht="22.8" customHeight="1">
      <c r="A165" s="12"/>
      <c r="B165" s="201"/>
      <c r="C165" s="202"/>
      <c r="D165" s="203" t="s">
        <v>75</v>
      </c>
      <c r="E165" s="215" t="s">
        <v>227</v>
      </c>
      <c r="F165" s="215" t="s">
        <v>228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P166</f>
        <v>0</v>
      </c>
      <c r="Q165" s="209"/>
      <c r="R165" s="210">
        <f>R166</f>
        <v>0</v>
      </c>
      <c r="S165" s="209"/>
      <c r="T165" s="211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150</v>
      </c>
      <c r="AT165" s="213" t="s">
        <v>75</v>
      </c>
      <c r="AU165" s="213" t="s">
        <v>84</v>
      </c>
      <c r="AY165" s="212" t="s">
        <v>139</v>
      </c>
      <c r="BK165" s="214">
        <f>BK166</f>
        <v>0</v>
      </c>
    </row>
    <row r="166" s="2" customFormat="1" ht="24.15" customHeight="1">
      <c r="A166" s="36"/>
      <c r="B166" s="37"/>
      <c r="C166" s="217" t="s">
        <v>281</v>
      </c>
      <c r="D166" s="217" t="s">
        <v>142</v>
      </c>
      <c r="E166" s="218" t="s">
        <v>230</v>
      </c>
      <c r="F166" s="219" t="s">
        <v>231</v>
      </c>
      <c r="G166" s="220" t="s">
        <v>224</v>
      </c>
      <c r="H166" s="221">
        <v>1</v>
      </c>
      <c r="I166" s="222"/>
      <c r="J166" s="223">
        <f>ROUND(I166*H166,2)</f>
        <v>0</v>
      </c>
      <c r="K166" s="224"/>
      <c r="L166" s="42"/>
      <c r="M166" s="225" t="s">
        <v>1</v>
      </c>
      <c r="N166" s="226" t="s">
        <v>41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9" t="s">
        <v>225</v>
      </c>
      <c r="AT166" s="229" t="s">
        <v>142</v>
      </c>
      <c r="AU166" s="229" t="s">
        <v>86</v>
      </c>
      <c r="AY166" s="15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5" t="s">
        <v>84</v>
      </c>
      <c r="BK166" s="230">
        <f>ROUND(I166*H166,2)</f>
        <v>0</v>
      </c>
      <c r="BL166" s="15" t="s">
        <v>225</v>
      </c>
      <c r="BM166" s="229" t="s">
        <v>282</v>
      </c>
    </row>
    <row r="167" s="12" customFormat="1" ht="22.8" customHeight="1">
      <c r="A167" s="12"/>
      <c r="B167" s="201"/>
      <c r="C167" s="202"/>
      <c r="D167" s="203" t="s">
        <v>75</v>
      </c>
      <c r="E167" s="215" t="s">
        <v>233</v>
      </c>
      <c r="F167" s="215" t="s">
        <v>234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SUM(P168:P169)</f>
        <v>0</v>
      </c>
      <c r="Q167" s="209"/>
      <c r="R167" s="210">
        <f>SUM(R168:R169)</f>
        <v>0</v>
      </c>
      <c r="S167" s="209"/>
      <c r="T167" s="211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150</v>
      </c>
      <c r="AT167" s="213" t="s">
        <v>75</v>
      </c>
      <c r="AU167" s="213" t="s">
        <v>84</v>
      </c>
      <c r="AY167" s="212" t="s">
        <v>139</v>
      </c>
      <c r="BK167" s="214">
        <f>SUM(BK168:BK169)</f>
        <v>0</v>
      </c>
    </row>
    <row r="168" s="2" customFormat="1" ht="21.75" customHeight="1">
      <c r="A168" s="36"/>
      <c r="B168" s="37"/>
      <c r="C168" s="217" t="s">
        <v>283</v>
      </c>
      <c r="D168" s="217" t="s">
        <v>142</v>
      </c>
      <c r="E168" s="218" t="s">
        <v>236</v>
      </c>
      <c r="F168" s="219" t="s">
        <v>237</v>
      </c>
      <c r="G168" s="220" t="s">
        <v>238</v>
      </c>
      <c r="H168" s="221">
        <v>1</v>
      </c>
      <c r="I168" s="222"/>
      <c r="J168" s="223">
        <f>ROUND(I168*H168,2)</f>
        <v>0</v>
      </c>
      <c r="K168" s="224"/>
      <c r="L168" s="42"/>
      <c r="M168" s="225" t="s">
        <v>1</v>
      </c>
      <c r="N168" s="226" t="s">
        <v>41</v>
      </c>
      <c r="O168" s="89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9" t="s">
        <v>225</v>
      </c>
      <c r="AT168" s="229" t="s">
        <v>142</v>
      </c>
      <c r="AU168" s="229" t="s">
        <v>86</v>
      </c>
      <c r="AY168" s="15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5" t="s">
        <v>84</v>
      </c>
      <c r="BK168" s="230">
        <f>ROUND(I168*H168,2)</f>
        <v>0</v>
      </c>
      <c r="BL168" s="15" t="s">
        <v>225</v>
      </c>
      <c r="BM168" s="229" t="s">
        <v>284</v>
      </c>
    </row>
    <row r="169" s="2" customFormat="1" ht="24.15" customHeight="1">
      <c r="A169" s="36"/>
      <c r="B169" s="37"/>
      <c r="C169" s="217" t="s">
        <v>285</v>
      </c>
      <c r="D169" s="217" t="s">
        <v>142</v>
      </c>
      <c r="E169" s="218" t="s">
        <v>241</v>
      </c>
      <c r="F169" s="219" t="s">
        <v>242</v>
      </c>
      <c r="G169" s="220" t="s">
        <v>224</v>
      </c>
      <c r="H169" s="221">
        <v>1</v>
      </c>
      <c r="I169" s="222"/>
      <c r="J169" s="223">
        <f>ROUND(I169*H169,2)</f>
        <v>0</v>
      </c>
      <c r="K169" s="224"/>
      <c r="L169" s="42"/>
      <c r="M169" s="225" t="s">
        <v>1</v>
      </c>
      <c r="N169" s="226" t="s">
        <v>41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9" t="s">
        <v>225</v>
      </c>
      <c r="AT169" s="229" t="s">
        <v>142</v>
      </c>
      <c r="AU169" s="229" t="s">
        <v>86</v>
      </c>
      <c r="AY169" s="15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5" t="s">
        <v>84</v>
      </c>
      <c r="BK169" s="230">
        <f>ROUND(I169*H169,2)</f>
        <v>0</v>
      </c>
      <c r="BL169" s="15" t="s">
        <v>225</v>
      </c>
      <c r="BM169" s="229" t="s">
        <v>286</v>
      </c>
    </row>
    <row r="170" s="12" customFormat="1" ht="22.8" customHeight="1">
      <c r="A170" s="12"/>
      <c r="B170" s="201"/>
      <c r="C170" s="202"/>
      <c r="D170" s="203" t="s">
        <v>75</v>
      </c>
      <c r="E170" s="215" t="s">
        <v>244</v>
      </c>
      <c r="F170" s="215" t="s">
        <v>245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P171</f>
        <v>0</v>
      </c>
      <c r="Q170" s="209"/>
      <c r="R170" s="210">
        <f>R171</f>
        <v>0</v>
      </c>
      <c r="S170" s="209"/>
      <c r="T170" s="211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150</v>
      </c>
      <c r="AT170" s="213" t="s">
        <v>75</v>
      </c>
      <c r="AU170" s="213" t="s">
        <v>84</v>
      </c>
      <c r="AY170" s="212" t="s">
        <v>139</v>
      </c>
      <c r="BK170" s="214">
        <f>BK171</f>
        <v>0</v>
      </c>
    </row>
    <row r="171" s="2" customFormat="1" ht="16.5" customHeight="1">
      <c r="A171" s="36"/>
      <c r="B171" s="37"/>
      <c r="C171" s="217" t="s">
        <v>287</v>
      </c>
      <c r="D171" s="217" t="s">
        <v>142</v>
      </c>
      <c r="E171" s="218" t="s">
        <v>247</v>
      </c>
      <c r="F171" s="219" t="s">
        <v>248</v>
      </c>
      <c r="G171" s="220" t="s">
        <v>224</v>
      </c>
      <c r="H171" s="221">
        <v>1</v>
      </c>
      <c r="I171" s="222"/>
      <c r="J171" s="223">
        <f>ROUND(I171*H171,2)</f>
        <v>0</v>
      </c>
      <c r="K171" s="224"/>
      <c r="L171" s="42"/>
      <c r="M171" s="243" t="s">
        <v>1</v>
      </c>
      <c r="N171" s="244" t="s">
        <v>41</v>
      </c>
      <c r="O171" s="245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9" t="s">
        <v>225</v>
      </c>
      <c r="AT171" s="229" t="s">
        <v>142</v>
      </c>
      <c r="AU171" s="229" t="s">
        <v>86</v>
      </c>
      <c r="AY171" s="15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5" t="s">
        <v>84</v>
      </c>
      <c r="BK171" s="230">
        <f>ROUND(I171*H171,2)</f>
        <v>0</v>
      </c>
      <c r="BL171" s="15" t="s">
        <v>225</v>
      </c>
      <c r="BM171" s="229" t="s">
        <v>288</v>
      </c>
    </row>
    <row r="172" s="2" customFormat="1" ht="6.96" customHeight="1">
      <c r="A172" s="36"/>
      <c r="B172" s="64"/>
      <c r="C172" s="65"/>
      <c r="D172" s="65"/>
      <c r="E172" s="65"/>
      <c r="F172" s="65"/>
      <c r="G172" s="65"/>
      <c r="H172" s="65"/>
      <c r="I172" s="65"/>
      <c r="J172" s="65"/>
      <c r="K172" s="65"/>
      <c r="L172" s="42"/>
      <c r="M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</row>
  </sheetData>
  <sheetProtection sheet="1" autoFilter="0" formatColumns="0" formatRows="0" objects="1" scenarios="1" spinCount="100000" saltValue="7QmNw2zCxsQe8irx28gepMyuFgs+2DdBXRwSanCoYvnAoprKBemh6SPU4UVk/tlWmrpGxyAyc4IodUvUf1i9aQ==" hashValue="iRYU4nsD+wGchZaZrpIj/lpDjwnskU8P79N1Jb4w2rFSZD1KjkNeh9Wxl8vGKs6WNZd+AYwO3fyoFzRBbFj+fQ==" algorithmName="SHA-512" password="CC35"/>
  <autoFilter ref="C126:K17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86</v>
      </c>
    </row>
    <row r="4" s="1" customFormat="1" ht="24.96" customHeight="1">
      <c r="B4" s="18"/>
      <c r="D4" s="136" t="s">
        <v>105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Opravy MK a chodníků na ul. Slezská, Český Těšín-část chodníky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289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18. 3. 2025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ROUND(J127,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ROUND((SUM(BE127:BE171)),  2)</f>
        <v>0</v>
      </c>
      <c r="G33" s="36"/>
      <c r="H33" s="36"/>
      <c r="I33" s="153">
        <v>0.20999999999999999</v>
      </c>
      <c r="J33" s="152">
        <f>ROUND(((SUM(BE127:BE171))*I33),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ROUND((SUM(BF127:BF171)),  2)</f>
        <v>0</v>
      </c>
      <c r="G34" s="36"/>
      <c r="H34" s="36"/>
      <c r="I34" s="153">
        <v>0.14999999999999999</v>
      </c>
      <c r="J34" s="152">
        <f>ROUND(((SUM(BF127:BF171))*I34),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ROUND((SUM(BG127:BG171)),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ROUND((SUM(BH127:BH171)),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ROUND((SUM(BI127:BI171)),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Opravy MK a chodníků na ul. Slezská, Český Těšín-část chodníky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CH3 - Chodník č. 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Těšín</v>
      </c>
      <c r="G89" s="38"/>
      <c r="H89" s="38"/>
      <c r="I89" s="30" t="s">
        <v>22</v>
      </c>
      <c r="J89" s="77" t="str">
        <f>IF(J12="","",J12)</f>
        <v>18. 3. 2025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Město Český Těšín</v>
      </c>
      <c r="G91" s="38"/>
      <c r="H91" s="38"/>
      <c r="I91" s="30" t="s">
        <v>30</v>
      </c>
      <c r="J91" s="34" t="str">
        <f>E21</f>
        <v>ŠNAPKA SLUŽBY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Ivan Šnapka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111</v>
      </c>
      <c r="D96" s="38"/>
      <c r="E96" s="38"/>
      <c r="F96" s="38"/>
      <c r="G96" s="38"/>
      <c r="H96" s="38"/>
      <c r="I96" s="38"/>
      <c r="J96" s="108">
        <f>J127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J129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115</v>
      </c>
      <c r="E99" s="186"/>
      <c r="F99" s="186"/>
      <c r="G99" s="186"/>
      <c r="H99" s="186"/>
      <c r="I99" s="186"/>
      <c r="J99" s="187">
        <f>J132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116</v>
      </c>
      <c r="E100" s="186"/>
      <c r="F100" s="186"/>
      <c r="G100" s="186"/>
      <c r="H100" s="186"/>
      <c r="I100" s="186"/>
      <c r="J100" s="187">
        <f>J139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117</v>
      </c>
      <c r="E101" s="186"/>
      <c r="F101" s="186"/>
      <c r="G101" s="186"/>
      <c r="H101" s="186"/>
      <c r="I101" s="186"/>
      <c r="J101" s="187">
        <f>J148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118</v>
      </c>
      <c r="E102" s="186"/>
      <c r="F102" s="186"/>
      <c r="G102" s="186"/>
      <c r="H102" s="186"/>
      <c r="I102" s="186"/>
      <c r="J102" s="187">
        <f>J157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119</v>
      </c>
      <c r="E103" s="180"/>
      <c r="F103" s="180"/>
      <c r="G103" s="180"/>
      <c r="H103" s="180"/>
      <c r="I103" s="180"/>
      <c r="J103" s="181">
        <f>J162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120</v>
      </c>
      <c r="E104" s="186"/>
      <c r="F104" s="186"/>
      <c r="G104" s="186"/>
      <c r="H104" s="186"/>
      <c r="I104" s="186"/>
      <c r="J104" s="187">
        <f>J163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121</v>
      </c>
      <c r="E105" s="186"/>
      <c r="F105" s="186"/>
      <c r="G105" s="186"/>
      <c r="H105" s="186"/>
      <c r="I105" s="186"/>
      <c r="J105" s="187">
        <f>J165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122</v>
      </c>
      <c r="E106" s="186"/>
      <c r="F106" s="186"/>
      <c r="G106" s="186"/>
      <c r="H106" s="186"/>
      <c r="I106" s="186"/>
      <c r="J106" s="187">
        <f>J167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123</v>
      </c>
      <c r="E107" s="186"/>
      <c r="F107" s="186"/>
      <c r="G107" s="186"/>
      <c r="H107" s="186"/>
      <c r="I107" s="186"/>
      <c r="J107" s="187">
        <f>J170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124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172" t="str">
        <f>E7</f>
        <v>Opravy MK a chodníků na ul. Slezská, Český Těšín-část chodníky</v>
      </c>
      <c r="F117" s="30"/>
      <c r="G117" s="30"/>
      <c r="H117" s="30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106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E9</f>
        <v>CH3 - Chodník č. 3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F12</f>
        <v>Český Těšín</v>
      </c>
      <c r="G121" s="38"/>
      <c r="H121" s="38"/>
      <c r="I121" s="30" t="s">
        <v>22</v>
      </c>
      <c r="J121" s="77" t="str">
        <f>IF(J12="","",J12)</f>
        <v>18. 3. 2025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25.65" customHeight="1">
      <c r="A123" s="36"/>
      <c r="B123" s="37"/>
      <c r="C123" s="30" t="s">
        <v>24</v>
      </c>
      <c r="D123" s="38"/>
      <c r="E123" s="38"/>
      <c r="F123" s="25" t="str">
        <f>E15</f>
        <v>Město Český Těšín</v>
      </c>
      <c r="G123" s="38"/>
      <c r="H123" s="38"/>
      <c r="I123" s="30" t="s">
        <v>30</v>
      </c>
      <c r="J123" s="34" t="str">
        <f>E21</f>
        <v>ŠNAPKA SLUŽBY s.r.o.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28</v>
      </c>
      <c r="D124" s="38"/>
      <c r="E124" s="38"/>
      <c r="F124" s="25" t="str">
        <f>IF(E18="","",E18)</f>
        <v>Vyplň údaj</v>
      </c>
      <c r="G124" s="38"/>
      <c r="H124" s="38"/>
      <c r="I124" s="30" t="s">
        <v>33</v>
      </c>
      <c r="J124" s="34" t="str">
        <f>E24</f>
        <v>Ing. Ivan Šnapka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89"/>
      <c r="B126" s="190"/>
      <c r="C126" s="191" t="s">
        <v>125</v>
      </c>
      <c r="D126" s="192" t="s">
        <v>61</v>
      </c>
      <c r="E126" s="192" t="s">
        <v>57</v>
      </c>
      <c r="F126" s="192" t="s">
        <v>58</v>
      </c>
      <c r="G126" s="192" t="s">
        <v>126</v>
      </c>
      <c r="H126" s="192" t="s">
        <v>127</v>
      </c>
      <c r="I126" s="192" t="s">
        <v>128</v>
      </c>
      <c r="J126" s="193" t="s">
        <v>110</v>
      </c>
      <c r="K126" s="194" t="s">
        <v>129</v>
      </c>
      <c r="L126" s="195"/>
      <c r="M126" s="98" t="s">
        <v>1</v>
      </c>
      <c r="N126" s="99" t="s">
        <v>40</v>
      </c>
      <c r="O126" s="99" t="s">
        <v>130</v>
      </c>
      <c r="P126" s="99" t="s">
        <v>131</v>
      </c>
      <c r="Q126" s="99" t="s">
        <v>132</v>
      </c>
      <c r="R126" s="99" t="s">
        <v>133</v>
      </c>
      <c r="S126" s="99" t="s">
        <v>134</v>
      </c>
      <c r="T126" s="100" t="s">
        <v>135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36"/>
      <c r="B127" s="37"/>
      <c r="C127" s="105" t="s">
        <v>136</v>
      </c>
      <c r="D127" s="38"/>
      <c r="E127" s="38"/>
      <c r="F127" s="38"/>
      <c r="G127" s="38"/>
      <c r="H127" s="38"/>
      <c r="I127" s="38"/>
      <c r="J127" s="196">
        <f>BK127</f>
        <v>0</v>
      </c>
      <c r="K127" s="38"/>
      <c r="L127" s="42"/>
      <c r="M127" s="101"/>
      <c r="N127" s="197"/>
      <c r="O127" s="102"/>
      <c r="P127" s="198">
        <f>P128+P162</f>
        <v>0</v>
      </c>
      <c r="Q127" s="102"/>
      <c r="R127" s="198">
        <f>R128+R162</f>
        <v>4.9302000000000001</v>
      </c>
      <c r="S127" s="102"/>
      <c r="T127" s="199">
        <f>T128+T162</f>
        <v>31.900000000000002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75</v>
      </c>
      <c r="AU127" s="15" t="s">
        <v>112</v>
      </c>
      <c r="BK127" s="200">
        <f>BK128+BK162</f>
        <v>0</v>
      </c>
    </row>
    <row r="128" s="12" customFormat="1" ht="25.92" customHeight="1">
      <c r="A128" s="12"/>
      <c r="B128" s="201"/>
      <c r="C128" s="202"/>
      <c r="D128" s="203" t="s">
        <v>75</v>
      </c>
      <c r="E128" s="204" t="s">
        <v>137</v>
      </c>
      <c r="F128" s="204" t="s">
        <v>138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P129+P132+P139+P148+P157</f>
        <v>0</v>
      </c>
      <c r="Q128" s="209"/>
      <c r="R128" s="210">
        <f>R129+R132+R139+R148+R157</f>
        <v>4.9302000000000001</v>
      </c>
      <c r="S128" s="209"/>
      <c r="T128" s="211">
        <f>T129+T132+T139+T148+T157</f>
        <v>31.900000000000002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84</v>
      </c>
      <c r="AT128" s="213" t="s">
        <v>75</v>
      </c>
      <c r="AU128" s="213" t="s">
        <v>76</v>
      </c>
      <c r="AY128" s="212" t="s">
        <v>139</v>
      </c>
      <c r="BK128" s="214">
        <f>BK129+BK132+BK139+BK148+BK157</f>
        <v>0</v>
      </c>
    </row>
    <row r="129" s="12" customFormat="1" ht="22.8" customHeight="1">
      <c r="A129" s="12"/>
      <c r="B129" s="201"/>
      <c r="C129" s="202"/>
      <c r="D129" s="203" t="s">
        <v>75</v>
      </c>
      <c r="E129" s="215" t="s">
        <v>84</v>
      </c>
      <c r="F129" s="215" t="s">
        <v>140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SUM(P130:P131)</f>
        <v>0</v>
      </c>
      <c r="Q129" s="209"/>
      <c r="R129" s="210">
        <f>SUM(R130:R131)</f>
        <v>0.011000000000000001</v>
      </c>
      <c r="S129" s="209"/>
      <c r="T129" s="211">
        <f>SUM(T130:T131)</f>
        <v>25.300000000000001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84</v>
      </c>
      <c r="AT129" s="213" t="s">
        <v>75</v>
      </c>
      <c r="AU129" s="213" t="s">
        <v>84</v>
      </c>
      <c r="AY129" s="212" t="s">
        <v>139</v>
      </c>
      <c r="BK129" s="214">
        <f>SUM(BK130:BK131)</f>
        <v>0</v>
      </c>
    </row>
    <row r="130" s="2" customFormat="1" ht="33" customHeight="1">
      <c r="A130" s="36"/>
      <c r="B130" s="37"/>
      <c r="C130" s="217" t="s">
        <v>84</v>
      </c>
      <c r="D130" s="217" t="s">
        <v>142</v>
      </c>
      <c r="E130" s="218" t="s">
        <v>143</v>
      </c>
      <c r="F130" s="219" t="s">
        <v>144</v>
      </c>
      <c r="G130" s="220" t="s">
        <v>145</v>
      </c>
      <c r="H130" s="221">
        <v>220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41</v>
      </c>
      <c r="O130" s="89"/>
      <c r="P130" s="227">
        <f>O130*H130</f>
        <v>0</v>
      </c>
      <c r="Q130" s="227">
        <v>5.0000000000000002E-05</v>
      </c>
      <c r="R130" s="227">
        <f>Q130*H130</f>
        <v>0.011000000000000001</v>
      </c>
      <c r="S130" s="227">
        <v>0.11500000000000001</v>
      </c>
      <c r="T130" s="228">
        <f>S130*H130</f>
        <v>25.300000000000001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146</v>
      </c>
      <c r="AT130" s="229" t="s">
        <v>142</v>
      </c>
      <c r="AU130" s="229" t="s">
        <v>86</v>
      </c>
      <c r="AY130" s="15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84</v>
      </c>
      <c r="BK130" s="230">
        <f>ROUND(I130*H130,2)</f>
        <v>0</v>
      </c>
      <c r="BL130" s="15" t="s">
        <v>146</v>
      </c>
      <c r="BM130" s="229" t="s">
        <v>290</v>
      </c>
    </row>
    <row r="131" s="13" customFormat="1">
      <c r="A131" s="13"/>
      <c r="B131" s="231"/>
      <c r="C131" s="232"/>
      <c r="D131" s="233" t="s">
        <v>148</v>
      </c>
      <c r="E131" s="234" t="s">
        <v>1</v>
      </c>
      <c r="F131" s="235" t="s">
        <v>291</v>
      </c>
      <c r="G131" s="232"/>
      <c r="H131" s="236">
        <v>220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148</v>
      </c>
      <c r="AU131" s="242" t="s">
        <v>86</v>
      </c>
      <c r="AV131" s="13" t="s">
        <v>86</v>
      </c>
      <c r="AW131" s="13" t="s">
        <v>32</v>
      </c>
      <c r="AX131" s="13" t="s">
        <v>84</v>
      </c>
      <c r="AY131" s="242" t="s">
        <v>139</v>
      </c>
    </row>
    <row r="132" s="12" customFormat="1" ht="22.8" customHeight="1">
      <c r="A132" s="12"/>
      <c r="B132" s="201"/>
      <c r="C132" s="202"/>
      <c r="D132" s="203" t="s">
        <v>75</v>
      </c>
      <c r="E132" s="215" t="s">
        <v>150</v>
      </c>
      <c r="F132" s="215" t="s">
        <v>151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SUM(P133:P138)</f>
        <v>0</v>
      </c>
      <c r="Q132" s="209"/>
      <c r="R132" s="210">
        <f>SUM(R133:R138)</f>
        <v>4.9192</v>
      </c>
      <c r="S132" s="209"/>
      <c r="T132" s="211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84</v>
      </c>
      <c r="AT132" s="213" t="s">
        <v>75</v>
      </c>
      <c r="AU132" s="213" t="s">
        <v>84</v>
      </c>
      <c r="AY132" s="212" t="s">
        <v>139</v>
      </c>
      <c r="BK132" s="214">
        <f>SUM(BK133:BK138)</f>
        <v>0</v>
      </c>
    </row>
    <row r="133" s="2" customFormat="1" ht="37.8" customHeight="1">
      <c r="A133" s="36"/>
      <c r="B133" s="37"/>
      <c r="C133" s="217" t="s">
        <v>86</v>
      </c>
      <c r="D133" s="217" t="s">
        <v>142</v>
      </c>
      <c r="E133" s="218" t="s">
        <v>152</v>
      </c>
      <c r="F133" s="219" t="s">
        <v>153</v>
      </c>
      <c r="G133" s="220" t="s">
        <v>145</v>
      </c>
      <c r="H133" s="221">
        <v>44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41</v>
      </c>
      <c r="O133" s="89"/>
      <c r="P133" s="227">
        <f>O133*H133</f>
        <v>0</v>
      </c>
      <c r="Q133" s="227">
        <v>0.1118</v>
      </c>
      <c r="R133" s="227">
        <f>Q133*H133</f>
        <v>4.9192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146</v>
      </c>
      <c r="AT133" s="229" t="s">
        <v>142</v>
      </c>
      <c r="AU133" s="229" t="s">
        <v>86</v>
      </c>
      <c r="AY133" s="15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84</v>
      </c>
      <c r="BK133" s="230">
        <f>ROUND(I133*H133,2)</f>
        <v>0</v>
      </c>
      <c r="BL133" s="15" t="s">
        <v>146</v>
      </c>
      <c r="BM133" s="229" t="s">
        <v>292</v>
      </c>
    </row>
    <row r="134" s="13" customFormat="1">
      <c r="A134" s="13"/>
      <c r="B134" s="231"/>
      <c r="C134" s="232"/>
      <c r="D134" s="233" t="s">
        <v>148</v>
      </c>
      <c r="E134" s="234" t="s">
        <v>1</v>
      </c>
      <c r="F134" s="235" t="s">
        <v>293</v>
      </c>
      <c r="G134" s="232"/>
      <c r="H134" s="236">
        <v>44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148</v>
      </c>
      <c r="AU134" s="242" t="s">
        <v>86</v>
      </c>
      <c r="AV134" s="13" t="s">
        <v>86</v>
      </c>
      <c r="AW134" s="13" t="s">
        <v>32</v>
      </c>
      <c r="AX134" s="13" t="s">
        <v>84</v>
      </c>
      <c r="AY134" s="242" t="s">
        <v>139</v>
      </c>
    </row>
    <row r="135" s="2" customFormat="1" ht="21.75" customHeight="1">
      <c r="A135" s="36"/>
      <c r="B135" s="37"/>
      <c r="C135" s="217" t="s">
        <v>255</v>
      </c>
      <c r="D135" s="217" t="s">
        <v>142</v>
      </c>
      <c r="E135" s="218" t="s">
        <v>157</v>
      </c>
      <c r="F135" s="219" t="s">
        <v>158</v>
      </c>
      <c r="G135" s="220" t="s">
        <v>145</v>
      </c>
      <c r="H135" s="221">
        <v>220</v>
      </c>
      <c r="I135" s="222"/>
      <c r="J135" s="223">
        <f>ROUND(I135*H135,2)</f>
        <v>0</v>
      </c>
      <c r="K135" s="224"/>
      <c r="L135" s="42"/>
      <c r="M135" s="225" t="s">
        <v>1</v>
      </c>
      <c r="N135" s="226" t="s">
        <v>41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146</v>
      </c>
      <c r="AT135" s="229" t="s">
        <v>142</v>
      </c>
      <c r="AU135" s="229" t="s">
        <v>86</v>
      </c>
      <c r="AY135" s="15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84</v>
      </c>
      <c r="BK135" s="230">
        <f>ROUND(I135*H135,2)</f>
        <v>0</v>
      </c>
      <c r="BL135" s="15" t="s">
        <v>146</v>
      </c>
      <c r="BM135" s="229" t="s">
        <v>294</v>
      </c>
    </row>
    <row r="136" s="13" customFormat="1">
      <c r="A136" s="13"/>
      <c r="B136" s="231"/>
      <c r="C136" s="232"/>
      <c r="D136" s="233" t="s">
        <v>148</v>
      </c>
      <c r="E136" s="234" t="s">
        <v>1</v>
      </c>
      <c r="F136" s="235" t="s">
        <v>291</v>
      </c>
      <c r="G136" s="232"/>
      <c r="H136" s="236">
        <v>220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148</v>
      </c>
      <c r="AU136" s="242" t="s">
        <v>86</v>
      </c>
      <c r="AV136" s="13" t="s">
        <v>86</v>
      </c>
      <c r="AW136" s="13" t="s">
        <v>32</v>
      </c>
      <c r="AX136" s="13" t="s">
        <v>84</v>
      </c>
      <c r="AY136" s="242" t="s">
        <v>139</v>
      </c>
    </row>
    <row r="137" s="2" customFormat="1" ht="24.15" customHeight="1">
      <c r="A137" s="36"/>
      <c r="B137" s="37"/>
      <c r="C137" s="217" t="s">
        <v>146</v>
      </c>
      <c r="D137" s="217" t="s">
        <v>142</v>
      </c>
      <c r="E137" s="218" t="s">
        <v>161</v>
      </c>
      <c r="F137" s="219" t="s">
        <v>162</v>
      </c>
      <c r="G137" s="220" t="s">
        <v>145</v>
      </c>
      <c r="H137" s="221">
        <v>220</v>
      </c>
      <c r="I137" s="222"/>
      <c r="J137" s="223">
        <f>ROUND(I137*H137,2)</f>
        <v>0</v>
      </c>
      <c r="K137" s="224"/>
      <c r="L137" s="42"/>
      <c r="M137" s="225" t="s">
        <v>1</v>
      </c>
      <c r="N137" s="226" t="s">
        <v>41</v>
      </c>
      <c r="O137" s="89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146</v>
      </c>
      <c r="AT137" s="229" t="s">
        <v>142</v>
      </c>
      <c r="AU137" s="229" t="s">
        <v>86</v>
      </c>
      <c r="AY137" s="15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84</v>
      </c>
      <c r="BK137" s="230">
        <f>ROUND(I137*H137,2)</f>
        <v>0</v>
      </c>
      <c r="BL137" s="15" t="s">
        <v>146</v>
      </c>
      <c r="BM137" s="229" t="s">
        <v>295</v>
      </c>
    </row>
    <row r="138" s="13" customFormat="1">
      <c r="A138" s="13"/>
      <c r="B138" s="231"/>
      <c r="C138" s="232"/>
      <c r="D138" s="233" t="s">
        <v>148</v>
      </c>
      <c r="E138" s="234" t="s">
        <v>1</v>
      </c>
      <c r="F138" s="235" t="s">
        <v>291</v>
      </c>
      <c r="G138" s="232"/>
      <c r="H138" s="236">
        <v>220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148</v>
      </c>
      <c r="AU138" s="242" t="s">
        <v>86</v>
      </c>
      <c r="AV138" s="13" t="s">
        <v>86</v>
      </c>
      <c r="AW138" s="13" t="s">
        <v>32</v>
      </c>
      <c r="AX138" s="13" t="s">
        <v>84</v>
      </c>
      <c r="AY138" s="242" t="s">
        <v>139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164</v>
      </c>
      <c r="F139" s="215" t="s">
        <v>165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SUM(P140:P147)</f>
        <v>0</v>
      </c>
      <c r="Q139" s="209"/>
      <c r="R139" s="210">
        <f>SUM(R140:R147)</f>
        <v>0</v>
      </c>
      <c r="S139" s="209"/>
      <c r="T139" s="211">
        <f>SUM(T140:T147)</f>
        <v>6.6000000000000005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139</v>
      </c>
      <c r="BK139" s="214">
        <f>SUM(BK140:BK147)</f>
        <v>0</v>
      </c>
    </row>
    <row r="140" s="2" customFormat="1" ht="16.5" customHeight="1">
      <c r="A140" s="36"/>
      <c r="B140" s="37"/>
      <c r="C140" s="217" t="s">
        <v>150</v>
      </c>
      <c r="D140" s="217" t="s">
        <v>142</v>
      </c>
      <c r="E140" s="218" t="s">
        <v>167</v>
      </c>
      <c r="F140" s="219" t="s">
        <v>168</v>
      </c>
      <c r="G140" s="220" t="s">
        <v>145</v>
      </c>
      <c r="H140" s="221">
        <v>220</v>
      </c>
      <c r="I140" s="222"/>
      <c r="J140" s="223">
        <f>ROUND(I140*H140,2)</f>
        <v>0</v>
      </c>
      <c r="K140" s="224"/>
      <c r="L140" s="42"/>
      <c r="M140" s="225" t="s">
        <v>1</v>
      </c>
      <c r="N140" s="226" t="s">
        <v>41</v>
      </c>
      <c r="O140" s="89"/>
      <c r="P140" s="227">
        <f>O140*H140</f>
        <v>0</v>
      </c>
      <c r="Q140" s="227">
        <v>0</v>
      </c>
      <c r="R140" s="227">
        <f>Q140*H140</f>
        <v>0</v>
      </c>
      <c r="S140" s="227">
        <v>0.01</v>
      </c>
      <c r="T140" s="228">
        <f>S140*H140</f>
        <v>2.2000000000000002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146</v>
      </c>
      <c r="AT140" s="229" t="s">
        <v>142</v>
      </c>
      <c r="AU140" s="229" t="s">
        <v>86</v>
      </c>
      <c r="AY140" s="15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84</v>
      </c>
      <c r="BK140" s="230">
        <f>ROUND(I140*H140,2)</f>
        <v>0</v>
      </c>
      <c r="BL140" s="15" t="s">
        <v>146</v>
      </c>
      <c r="BM140" s="229" t="s">
        <v>296</v>
      </c>
    </row>
    <row r="141" s="13" customFormat="1">
      <c r="A141" s="13"/>
      <c r="B141" s="231"/>
      <c r="C141" s="232"/>
      <c r="D141" s="233" t="s">
        <v>148</v>
      </c>
      <c r="E141" s="234" t="s">
        <v>1</v>
      </c>
      <c r="F141" s="235" t="s">
        <v>291</v>
      </c>
      <c r="G141" s="232"/>
      <c r="H141" s="236">
        <v>220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148</v>
      </c>
      <c r="AU141" s="242" t="s">
        <v>86</v>
      </c>
      <c r="AV141" s="13" t="s">
        <v>86</v>
      </c>
      <c r="AW141" s="13" t="s">
        <v>32</v>
      </c>
      <c r="AX141" s="13" t="s">
        <v>84</v>
      </c>
      <c r="AY141" s="242" t="s">
        <v>139</v>
      </c>
    </row>
    <row r="142" s="2" customFormat="1" ht="24.15" customHeight="1">
      <c r="A142" s="36"/>
      <c r="B142" s="37"/>
      <c r="C142" s="217" t="s">
        <v>156</v>
      </c>
      <c r="D142" s="217" t="s">
        <v>142</v>
      </c>
      <c r="E142" s="218" t="s">
        <v>171</v>
      </c>
      <c r="F142" s="219" t="s">
        <v>172</v>
      </c>
      <c r="G142" s="220" t="s">
        <v>145</v>
      </c>
      <c r="H142" s="221">
        <v>220</v>
      </c>
      <c r="I142" s="222"/>
      <c r="J142" s="223">
        <f>ROUND(I142*H142,2)</f>
        <v>0</v>
      </c>
      <c r="K142" s="224"/>
      <c r="L142" s="42"/>
      <c r="M142" s="225" t="s">
        <v>1</v>
      </c>
      <c r="N142" s="226" t="s">
        <v>41</v>
      </c>
      <c r="O142" s="89"/>
      <c r="P142" s="227">
        <f>O142*H142</f>
        <v>0</v>
      </c>
      <c r="Q142" s="227">
        <v>0</v>
      </c>
      <c r="R142" s="227">
        <f>Q142*H142</f>
        <v>0</v>
      </c>
      <c r="S142" s="227">
        <v>0.02</v>
      </c>
      <c r="T142" s="228">
        <f>S142*H142</f>
        <v>4.4000000000000004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146</v>
      </c>
      <c r="AT142" s="229" t="s">
        <v>142</v>
      </c>
      <c r="AU142" s="229" t="s">
        <v>86</v>
      </c>
      <c r="AY142" s="15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84</v>
      </c>
      <c r="BK142" s="230">
        <f>ROUND(I142*H142,2)</f>
        <v>0</v>
      </c>
      <c r="BL142" s="15" t="s">
        <v>146</v>
      </c>
      <c r="BM142" s="229" t="s">
        <v>297</v>
      </c>
    </row>
    <row r="143" s="13" customFormat="1">
      <c r="A143" s="13"/>
      <c r="B143" s="231"/>
      <c r="C143" s="232"/>
      <c r="D143" s="233" t="s">
        <v>148</v>
      </c>
      <c r="E143" s="234" t="s">
        <v>1</v>
      </c>
      <c r="F143" s="235" t="s">
        <v>291</v>
      </c>
      <c r="G143" s="232"/>
      <c r="H143" s="236">
        <v>220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148</v>
      </c>
      <c r="AU143" s="242" t="s">
        <v>86</v>
      </c>
      <c r="AV143" s="13" t="s">
        <v>86</v>
      </c>
      <c r="AW143" s="13" t="s">
        <v>32</v>
      </c>
      <c r="AX143" s="13" t="s">
        <v>84</v>
      </c>
      <c r="AY143" s="242" t="s">
        <v>139</v>
      </c>
    </row>
    <row r="144" s="2" customFormat="1" ht="24.15" customHeight="1">
      <c r="A144" s="36"/>
      <c r="B144" s="37"/>
      <c r="C144" s="217" t="s">
        <v>260</v>
      </c>
      <c r="D144" s="217" t="s">
        <v>142</v>
      </c>
      <c r="E144" s="218" t="s">
        <v>175</v>
      </c>
      <c r="F144" s="219" t="s">
        <v>176</v>
      </c>
      <c r="G144" s="220" t="s">
        <v>177</v>
      </c>
      <c r="H144" s="221">
        <v>1</v>
      </c>
      <c r="I144" s="222"/>
      <c r="J144" s="223">
        <f>ROUND(I144*H144,2)</f>
        <v>0</v>
      </c>
      <c r="K144" s="224"/>
      <c r="L144" s="42"/>
      <c r="M144" s="225" t="s">
        <v>1</v>
      </c>
      <c r="N144" s="226" t="s">
        <v>41</v>
      </c>
      <c r="O144" s="89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9" t="s">
        <v>146</v>
      </c>
      <c r="AT144" s="229" t="s">
        <v>142</v>
      </c>
      <c r="AU144" s="229" t="s">
        <v>86</v>
      </c>
      <c r="AY144" s="15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5" t="s">
        <v>84</v>
      </c>
      <c r="BK144" s="230">
        <f>ROUND(I144*H144,2)</f>
        <v>0</v>
      </c>
      <c r="BL144" s="15" t="s">
        <v>146</v>
      </c>
      <c r="BM144" s="229" t="s">
        <v>298</v>
      </c>
    </row>
    <row r="145" s="13" customFormat="1">
      <c r="A145" s="13"/>
      <c r="B145" s="231"/>
      <c r="C145" s="232"/>
      <c r="D145" s="233" t="s">
        <v>148</v>
      </c>
      <c r="E145" s="234" t="s">
        <v>1</v>
      </c>
      <c r="F145" s="235" t="s">
        <v>84</v>
      </c>
      <c r="G145" s="232"/>
      <c r="H145" s="236">
        <v>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148</v>
      </c>
      <c r="AU145" s="242" t="s">
        <v>86</v>
      </c>
      <c r="AV145" s="13" t="s">
        <v>86</v>
      </c>
      <c r="AW145" s="13" t="s">
        <v>32</v>
      </c>
      <c r="AX145" s="13" t="s">
        <v>84</v>
      </c>
      <c r="AY145" s="242" t="s">
        <v>139</v>
      </c>
    </row>
    <row r="146" s="2" customFormat="1" ht="21.75" customHeight="1">
      <c r="A146" s="36"/>
      <c r="B146" s="37"/>
      <c r="C146" s="217" t="s">
        <v>262</v>
      </c>
      <c r="D146" s="217" t="s">
        <v>142</v>
      </c>
      <c r="E146" s="218" t="s">
        <v>180</v>
      </c>
      <c r="F146" s="219" t="s">
        <v>181</v>
      </c>
      <c r="G146" s="220" t="s">
        <v>177</v>
      </c>
      <c r="H146" s="221">
        <v>1</v>
      </c>
      <c r="I146" s="222"/>
      <c r="J146" s="223">
        <f>ROUND(I146*H146,2)</f>
        <v>0</v>
      </c>
      <c r="K146" s="224"/>
      <c r="L146" s="42"/>
      <c r="M146" s="225" t="s">
        <v>1</v>
      </c>
      <c r="N146" s="226" t="s">
        <v>41</v>
      </c>
      <c r="O146" s="89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9" t="s">
        <v>146</v>
      </c>
      <c r="AT146" s="229" t="s">
        <v>142</v>
      </c>
      <c r="AU146" s="229" t="s">
        <v>86</v>
      </c>
      <c r="AY146" s="15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5" t="s">
        <v>84</v>
      </c>
      <c r="BK146" s="230">
        <f>ROUND(I146*H146,2)</f>
        <v>0</v>
      </c>
      <c r="BL146" s="15" t="s">
        <v>146</v>
      </c>
      <c r="BM146" s="229" t="s">
        <v>299</v>
      </c>
    </row>
    <row r="147" s="13" customFormat="1">
      <c r="A147" s="13"/>
      <c r="B147" s="231"/>
      <c r="C147" s="232"/>
      <c r="D147" s="233" t="s">
        <v>148</v>
      </c>
      <c r="E147" s="234" t="s">
        <v>1</v>
      </c>
      <c r="F147" s="235" t="s">
        <v>84</v>
      </c>
      <c r="G147" s="232"/>
      <c r="H147" s="236">
        <v>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148</v>
      </c>
      <c r="AU147" s="242" t="s">
        <v>86</v>
      </c>
      <c r="AV147" s="13" t="s">
        <v>86</v>
      </c>
      <c r="AW147" s="13" t="s">
        <v>32</v>
      </c>
      <c r="AX147" s="13" t="s">
        <v>84</v>
      </c>
      <c r="AY147" s="242" t="s">
        <v>139</v>
      </c>
    </row>
    <row r="148" s="12" customFormat="1" ht="22.8" customHeight="1">
      <c r="A148" s="12"/>
      <c r="B148" s="201"/>
      <c r="C148" s="202"/>
      <c r="D148" s="203" t="s">
        <v>75</v>
      </c>
      <c r="E148" s="215" t="s">
        <v>183</v>
      </c>
      <c r="F148" s="215" t="s">
        <v>184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SUM(P149:P156)</f>
        <v>0</v>
      </c>
      <c r="Q148" s="209"/>
      <c r="R148" s="210">
        <f>SUM(R149:R156)</f>
        <v>0</v>
      </c>
      <c r="S148" s="209"/>
      <c r="T148" s="211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84</v>
      </c>
      <c r="AT148" s="213" t="s">
        <v>75</v>
      </c>
      <c r="AU148" s="213" t="s">
        <v>84</v>
      </c>
      <c r="AY148" s="212" t="s">
        <v>139</v>
      </c>
      <c r="BK148" s="214">
        <f>SUM(BK149:BK156)</f>
        <v>0</v>
      </c>
    </row>
    <row r="149" s="2" customFormat="1" ht="21.75" customHeight="1">
      <c r="A149" s="36"/>
      <c r="B149" s="37"/>
      <c r="C149" s="217" t="s">
        <v>164</v>
      </c>
      <c r="D149" s="217" t="s">
        <v>142</v>
      </c>
      <c r="E149" s="218" t="s">
        <v>186</v>
      </c>
      <c r="F149" s="219" t="s">
        <v>187</v>
      </c>
      <c r="G149" s="220" t="s">
        <v>188</v>
      </c>
      <c r="H149" s="221">
        <v>31.899999999999999</v>
      </c>
      <c r="I149" s="222"/>
      <c r="J149" s="223">
        <f>ROUND(I149*H149,2)</f>
        <v>0</v>
      </c>
      <c r="K149" s="224"/>
      <c r="L149" s="42"/>
      <c r="M149" s="225" t="s">
        <v>1</v>
      </c>
      <c r="N149" s="226" t="s">
        <v>41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9" t="s">
        <v>146</v>
      </c>
      <c r="AT149" s="229" t="s">
        <v>142</v>
      </c>
      <c r="AU149" s="229" t="s">
        <v>86</v>
      </c>
      <c r="AY149" s="15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5" t="s">
        <v>84</v>
      </c>
      <c r="BK149" s="230">
        <f>ROUND(I149*H149,2)</f>
        <v>0</v>
      </c>
      <c r="BL149" s="15" t="s">
        <v>146</v>
      </c>
      <c r="BM149" s="229" t="s">
        <v>300</v>
      </c>
    </row>
    <row r="150" s="13" customFormat="1">
      <c r="A150" s="13"/>
      <c r="B150" s="231"/>
      <c r="C150" s="232"/>
      <c r="D150" s="233" t="s">
        <v>148</v>
      </c>
      <c r="E150" s="234" t="s">
        <v>1</v>
      </c>
      <c r="F150" s="235" t="s">
        <v>301</v>
      </c>
      <c r="G150" s="232"/>
      <c r="H150" s="236">
        <v>31.899999999999999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148</v>
      </c>
      <c r="AU150" s="242" t="s">
        <v>86</v>
      </c>
      <c r="AV150" s="13" t="s">
        <v>86</v>
      </c>
      <c r="AW150" s="13" t="s">
        <v>32</v>
      </c>
      <c r="AX150" s="13" t="s">
        <v>84</v>
      </c>
      <c r="AY150" s="242" t="s">
        <v>139</v>
      </c>
    </row>
    <row r="151" s="2" customFormat="1" ht="24.15" customHeight="1">
      <c r="A151" s="36"/>
      <c r="B151" s="37"/>
      <c r="C151" s="217" t="s">
        <v>266</v>
      </c>
      <c r="D151" s="217" t="s">
        <v>142</v>
      </c>
      <c r="E151" s="218" t="s">
        <v>192</v>
      </c>
      <c r="F151" s="219" t="s">
        <v>193</v>
      </c>
      <c r="G151" s="220" t="s">
        <v>188</v>
      </c>
      <c r="H151" s="221">
        <v>159.5</v>
      </c>
      <c r="I151" s="222"/>
      <c r="J151" s="223">
        <f>ROUND(I151*H151,2)</f>
        <v>0</v>
      </c>
      <c r="K151" s="224"/>
      <c r="L151" s="42"/>
      <c r="M151" s="225" t="s">
        <v>1</v>
      </c>
      <c r="N151" s="226" t="s">
        <v>41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9" t="s">
        <v>146</v>
      </c>
      <c r="AT151" s="229" t="s">
        <v>142</v>
      </c>
      <c r="AU151" s="229" t="s">
        <v>86</v>
      </c>
      <c r="AY151" s="15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5" t="s">
        <v>84</v>
      </c>
      <c r="BK151" s="230">
        <f>ROUND(I151*H151,2)</f>
        <v>0</v>
      </c>
      <c r="BL151" s="15" t="s">
        <v>146</v>
      </c>
      <c r="BM151" s="229" t="s">
        <v>302</v>
      </c>
    </row>
    <row r="152" s="13" customFormat="1">
      <c r="A152" s="13"/>
      <c r="B152" s="231"/>
      <c r="C152" s="232"/>
      <c r="D152" s="233" t="s">
        <v>148</v>
      </c>
      <c r="E152" s="234" t="s">
        <v>1</v>
      </c>
      <c r="F152" s="235" t="s">
        <v>303</v>
      </c>
      <c r="G152" s="232"/>
      <c r="H152" s="236">
        <v>159.5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148</v>
      </c>
      <c r="AU152" s="242" t="s">
        <v>86</v>
      </c>
      <c r="AV152" s="13" t="s">
        <v>86</v>
      </c>
      <c r="AW152" s="13" t="s">
        <v>32</v>
      </c>
      <c r="AX152" s="13" t="s">
        <v>84</v>
      </c>
      <c r="AY152" s="242" t="s">
        <v>139</v>
      </c>
    </row>
    <row r="153" s="2" customFormat="1" ht="33" customHeight="1">
      <c r="A153" s="36"/>
      <c r="B153" s="37"/>
      <c r="C153" s="217" t="s">
        <v>269</v>
      </c>
      <c r="D153" s="217" t="s">
        <v>142</v>
      </c>
      <c r="E153" s="218" t="s">
        <v>197</v>
      </c>
      <c r="F153" s="219" t="s">
        <v>198</v>
      </c>
      <c r="G153" s="220" t="s">
        <v>188</v>
      </c>
      <c r="H153" s="221">
        <v>25.300000000000001</v>
      </c>
      <c r="I153" s="222"/>
      <c r="J153" s="223">
        <f>ROUND(I153*H153,2)</f>
        <v>0</v>
      </c>
      <c r="K153" s="224"/>
      <c r="L153" s="42"/>
      <c r="M153" s="225" t="s">
        <v>1</v>
      </c>
      <c r="N153" s="226" t="s">
        <v>41</v>
      </c>
      <c r="O153" s="89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9" t="s">
        <v>146</v>
      </c>
      <c r="AT153" s="229" t="s">
        <v>142</v>
      </c>
      <c r="AU153" s="229" t="s">
        <v>86</v>
      </c>
      <c r="AY153" s="15" t="s">
        <v>139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5" t="s">
        <v>84</v>
      </c>
      <c r="BK153" s="230">
        <f>ROUND(I153*H153,2)</f>
        <v>0</v>
      </c>
      <c r="BL153" s="15" t="s">
        <v>146</v>
      </c>
      <c r="BM153" s="229" t="s">
        <v>304</v>
      </c>
    </row>
    <row r="154" s="13" customFormat="1">
      <c r="A154" s="13"/>
      <c r="B154" s="231"/>
      <c r="C154" s="232"/>
      <c r="D154" s="233" t="s">
        <v>148</v>
      </c>
      <c r="E154" s="234" t="s">
        <v>1</v>
      </c>
      <c r="F154" s="235" t="s">
        <v>305</v>
      </c>
      <c r="G154" s="232"/>
      <c r="H154" s="236">
        <v>25.300000000000001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148</v>
      </c>
      <c r="AU154" s="242" t="s">
        <v>86</v>
      </c>
      <c r="AV154" s="13" t="s">
        <v>86</v>
      </c>
      <c r="AW154" s="13" t="s">
        <v>32</v>
      </c>
      <c r="AX154" s="13" t="s">
        <v>84</v>
      </c>
      <c r="AY154" s="242" t="s">
        <v>139</v>
      </c>
    </row>
    <row r="155" s="2" customFormat="1" ht="24.15" customHeight="1">
      <c r="A155" s="36"/>
      <c r="B155" s="37"/>
      <c r="C155" s="217" t="s">
        <v>272</v>
      </c>
      <c r="D155" s="217" t="s">
        <v>142</v>
      </c>
      <c r="E155" s="218" t="s">
        <v>202</v>
      </c>
      <c r="F155" s="219" t="s">
        <v>203</v>
      </c>
      <c r="G155" s="220" t="s">
        <v>188</v>
      </c>
      <c r="H155" s="221">
        <v>6.5999999999999996</v>
      </c>
      <c r="I155" s="222"/>
      <c r="J155" s="223">
        <f>ROUND(I155*H155,2)</f>
        <v>0</v>
      </c>
      <c r="K155" s="224"/>
      <c r="L155" s="42"/>
      <c r="M155" s="225" t="s">
        <v>1</v>
      </c>
      <c r="N155" s="226" t="s">
        <v>41</v>
      </c>
      <c r="O155" s="89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9" t="s">
        <v>146</v>
      </c>
      <c r="AT155" s="229" t="s">
        <v>142</v>
      </c>
      <c r="AU155" s="229" t="s">
        <v>86</v>
      </c>
      <c r="AY155" s="15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5" t="s">
        <v>84</v>
      </c>
      <c r="BK155" s="230">
        <f>ROUND(I155*H155,2)</f>
        <v>0</v>
      </c>
      <c r="BL155" s="15" t="s">
        <v>146</v>
      </c>
      <c r="BM155" s="229" t="s">
        <v>306</v>
      </c>
    </row>
    <row r="156" s="13" customFormat="1">
      <c r="A156" s="13"/>
      <c r="B156" s="231"/>
      <c r="C156" s="232"/>
      <c r="D156" s="233" t="s">
        <v>148</v>
      </c>
      <c r="E156" s="234" t="s">
        <v>1</v>
      </c>
      <c r="F156" s="235" t="s">
        <v>307</v>
      </c>
      <c r="G156" s="232"/>
      <c r="H156" s="236">
        <v>6.5999999999999996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148</v>
      </c>
      <c r="AU156" s="242" t="s">
        <v>86</v>
      </c>
      <c r="AV156" s="13" t="s">
        <v>86</v>
      </c>
      <c r="AW156" s="13" t="s">
        <v>32</v>
      </c>
      <c r="AX156" s="13" t="s">
        <v>84</v>
      </c>
      <c r="AY156" s="242" t="s">
        <v>139</v>
      </c>
    </row>
    <row r="157" s="12" customFormat="1" ht="22.8" customHeight="1">
      <c r="A157" s="12"/>
      <c r="B157" s="201"/>
      <c r="C157" s="202"/>
      <c r="D157" s="203" t="s">
        <v>75</v>
      </c>
      <c r="E157" s="215" t="s">
        <v>206</v>
      </c>
      <c r="F157" s="215" t="s">
        <v>207</v>
      </c>
      <c r="G157" s="202"/>
      <c r="H157" s="202"/>
      <c r="I157" s="205"/>
      <c r="J157" s="216">
        <f>BK157</f>
        <v>0</v>
      </c>
      <c r="K157" s="202"/>
      <c r="L157" s="207"/>
      <c r="M157" s="208"/>
      <c r="N157" s="209"/>
      <c r="O157" s="209"/>
      <c r="P157" s="210">
        <f>SUM(P158:P161)</f>
        <v>0</v>
      </c>
      <c r="Q157" s="209"/>
      <c r="R157" s="210">
        <f>SUM(R158:R161)</f>
        <v>0</v>
      </c>
      <c r="S157" s="209"/>
      <c r="T157" s="211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2" t="s">
        <v>84</v>
      </c>
      <c r="AT157" s="213" t="s">
        <v>75</v>
      </c>
      <c r="AU157" s="213" t="s">
        <v>84</v>
      </c>
      <c r="AY157" s="212" t="s">
        <v>139</v>
      </c>
      <c r="BK157" s="214">
        <f>SUM(BK158:BK161)</f>
        <v>0</v>
      </c>
    </row>
    <row r="158" s="2" customFormat="1" ht="33" customHeight="1">
      <c r="A158" s="36"/>
      <c r="B158" s="37"/>
      <c r="C158" s="217" t="s">
        <v>275</v>
      </c>
      <c r="D158" s="217" t="s">
        <v>142</v>
      </c>
      <c r="E158" s="218" t="s">
        <v>209</v>
      </c>
      <c r="F158" s="219" t="s">
        <v>210</v>
      </c>
      <c r="G158" s="220" t="s">
        <v>188</v>
      </c>
      <c r="H158" s="221">
        <v>4.9299999999999997</v>
      </c>
      <c r="I158" s="222"/>
      <c r="J158" s="223">
        <f>ROUND(I158*H158,2)</f>
        <v>0</v>
      </c>
      <c r="K158" s="224"/>
      <c r="L158" s="42"/>
      <c r="M158" s="225" t="s">
        <v>1</v>
      </c>
      <c r="N158" s="226" t="s">
        <v>41</v>
      </c>
      <c r="O158" s="89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9" t="s">
        <v>146</v>
      </c>
      <c r="AT158" s="229" t="s">
        <v>142</v>
      </c>
      <c r="AU158" s="229" t="s">
        <v>86</v>
      </c>
      <c r="AY158" s="15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5" t="s">
        <v>84</v>
      </c>
      <c r="BK158" s="230">
        <f>ROUND(I158*H158,2)</f>
        <v>0</v>
      </c>
      <c r="BL158" s="15" t="s">
        <v>146</v>
      </c>
      <c r="BM158" s="229" t="s">
        <v>308</v>
      </c>
    </row>
    <row r="159" s="13" customFormat="1">
      <c r="A159" s="13"/>
      <c r="B159" s="231"/>
      <c r="C159" s="232"/>
      <c r="D159" s="233" t="s">
        <v>148</v>
      </c>
      <c r="E159" s="234" t="s">
        <v>1</v>
      </c>
      <c r="F159" s="235" t="s">
        <v>309</v>
      </c>
      <c r="G159" s="232"/>
      <c r="H159" s="236">
        <v>4.9299999999999997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148</v>
      </c>
      <c r="AU159" s="242" t="s">
        <v>86</v>
      </c>
      <c r="AV159" s="13" t="s">
        <v>86</v>
      </c>
      <c r="AW159" s="13" t="s">
        <v>32</v>
      </c>
      <c r="AX159" s="13" t="s">
        <v>84</v>
      </c>
      <c r="AY159" s="242" t="s">
        <v>139</v>
      </c>
    </row>
    <row r="160" s="2" customFormat="1" ht="33" customHeight="1">
      <c r="A160" s="36"/>
      <c r="B160" s="37"/>
      <c r="C160" s="217" t="s">
        <v>278</v>
      </c>
      <c r="D160" s="217" t="s">
        <v>142</v>
      </c>
      <c r="E160" s="218" t="s">
        <v>214</v>
      </c>
      <c r="F160" s="219" t="s">
        <v>215</v>
      </c>
      <c r="G160" s="220" t="s">
        <v>188</v>
      </c>
      <c r="H160" s="221">
        <v>4.9299999999999997</v>
      </c>
      <c r="I160" s="222"/>
      <c r="J160" s="223">
        <f>ROUND(I160*H160,2)</f>
        <v>0</v>
      </c>
      <c r="K160" s="224"/>
      <c r="L160" s="42"/>
      <c r="M160" s="225" t="s">
        <v>1</v>
      </c>
      <c r="N160" s="226" t="s">
        <v>41</v>
      </c>
      <c r="O160" s="89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9" t="s">
        <v>146</v>
      </c>
      <c r="AT160" s="229" t="s">
        <v>142</v>
      </c>
      <c r="AU160" s="229" t="s">
        <v>86</v>
      </c>
      <c r="AY160" s="15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5" t="s">
        <v>84</v>
      </c>
      <c r="BK160" s="230">
        <f>ROUND(I160*H160,2)</f>
        <v>0</v>
      </c>
      <c r="BL160" s="15" t="s">
        <v>146</v>
      </c>
      <c r="BM160" s="229" t="s">
        <v>310</v>
      </c>
    </row>
    <row r="161" s="13" customFormat="1">
      <c r="A161" s="13"/>
      <c r="B161" s="231"/>
      <c r="C161" s="232"/>
      <c r="D161" s="233" t="s">
        <v>148</v>
      </c>
      <c r="E161" s="234" t="s">
        <v>1</v>
      </c>
      <c r="F161" s="235" t="s">
        <v>309</v>
      </c>
      <c r="G161" s="232"/>
      <c r="H161" s="236">
        <v>4.9299999999999997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148</v>
      </c>
      <c r="AU161" s="242" t="s">
        <v>86</v>
      </c>
      <c r="AV161" s="13" t="s">
        <v>86</v>
      </c>
      <c r="AW161" s="13" t="s">
        <v>32</v>
      </c>
      <c r="AX161" s="13" t="s">
        <v>84</v>
      </c>
      <c r="AY161" s="242" t="s">
        <v>139</v>
      </c>
    </row>
    <row r="162" s="12" customFormat="1" ht="25.92" customHeight="1">
      <c r="A162" s="12"/>
      <c r="B162" s="201"/>
      <c r="C162" s="202"/>
      <c r="D162" s="203" t="s">
        <v>75</v>
      </c>
      <c r="E162" s="204" t="s">
        <v>217</v>
      </c>
      <c r="F162" s="204" t="s">
        <v>218</v>
      </c>
      <c r="G162" s="202"/>
      <c r="H162" s="202"/>
      <c r="I162" s="205"/>
      <c r="J162" s="206">
        <f>BK162</f>
        <v>0</v>
      </c>
      <c r="K162" s="202"/>
      <c r="L162" s="207"/>
      <c r="M162" s="208"/>
      <c r="N162" s="209"/>
      <c r="O162" s="209"/>
      <c r="P162" s="210">
        <f>P163+P165+P167+P170</f>
        <v>0</v>
      </c>
      <c r="Q162" s="209"/>
      <c r="R162" s="210">
        <f>R163+R165+R167+R170</f>
        <v>0</v>
      </c>
      <c r="S162" s="209"/>
      <c r="T162" s="211">
        <f>T163+T165+T167+T170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150</v>
      </c>
      <c r="AT162" s="213" t="s">
        <v>75</v>
      </c>
      <c r="AU162" s="213" t="s">
        <v>76</v>
      </c>
      <c r="AY162" s="212" t="s">
        <v>139</v>
      </c>
      <c r="BK162" s="214">
        <f>BK163+BK165+BK167+BK170</f>
        <v>0</v>
      </c>
    </row>
    <row r="163" s="12" customFormat="1" ht="22.8" customHeight="1">
      <c r="A163" s="12"/>
      <c r="B163" s="201"/>
      <c r="C163" s="202"/>
      <c r="D163" s="203" t="s">
        <v>75</v>
      </c>
      <c r="E163" s="215" t="s">
        <v>219</v>
      </c>
      <c r="F163" s="215" t="s">
        <v>220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P164</f>
        <v>0</v>
      </c>
      <c r="Q163" s="209"/>
      <c r="R163" s="210">
        <f>R164</f>
        <v>0</v>
      </c>
      <c r="S163" s="209"/>
      <c r="T163" s="211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150</v>
      </c>
      <c r="AT163" s="213" t="s">
        <v>75</v>
      </c>
      <c r="AU163" s="213" t="s">
        <v>84</v>
      </c>
      <c r="AY163" s="212" t="s">
        <v>139</v>
      </c>
      <c r="BK163" s="214">
        <f>BK164</f>
        <v>0</v>
      </c>
    </row>
    <row r="164" s="2" customFormat="1" ht="24.15" customHeight="1">
      <c r="A164" s="36"/>
      <c r="B164" s="37"/>
      <c r="C164" s="217" t="s">
        <v>8</v>
      </c>
      <c r="D164" s="217" t="s">
        <v>142</v>
      </c>
      <c r="E164" s="218" t="s">
        <v>222</v>
      </c>
      <c r="F164" s="219" t="s">
        <v>223</v>
      </c>
      <c r="G164" s="220" t="s">
        <v>224</v>
      </c>
      <c r="H164" s="221">
        <v>1</v>
      </c>
      <c r="I164" s="222"/>
      <c r="J164" s="223">
        <f>ROUND(I164*H164,2)</f>
        <v>0</v>
      </c>
      <c r="K164" s="224"/>
      <c r="L164" s="42"/>
      <c r="M164" s="225" t="s">
        <v>1</v>
      </c>
      <c r="N164" s="226" t="s">
        <v>41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9" t="s">
        <v>225</v>
      </c>
      <c r="AT164" s="229" t="s">
        <v>142</v>
      </c>
      <c r="AU164" s="229" t="s">
        <v>86</v>
      </c>
      <c r="AY164" s="15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5" t="s">
        <v>84</v>
      </c>
      <c r="BK164" s="230">
        <f>ROUND(I164*H164,2)</f>
        <v>0</v>
      </c>
      <c r="BL164" s="15" t="s">
        <v>225</v>
      </c>
      <c r="BM164" s="229" t="s">
        <v>311</v>
      </c>
    </row>
    <row r="165" s="12" customFormat="1" ht="22.8" customHeight="1">
      <c r="A165" s="12"/>
      <c r="B165" s="201"/>
      <c r="C165" s="202"/>
      <c r="D165" s="203" t="s">
        <v>75</v>
      </c>
      <c r="E165" s="215" t="s">
        <v>227</v>
      </c>
      <c r="F165" s="215" t="s">
        <v>228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P166</f>
        <v>0</v>
      </c>
      <c r="Q165" s="209"/>
      <c r="R165" s="210">
        <f>R166</f>
        <v>0</v>
      </c>
      <c r="S165" s="209"/>
      <c r="T165" s="211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150</v>
      </c>
      <c r="AT165" s="213" t="s">
        <v>75</v>
      </c>
      <c r="AU165" s="213" t="s">
        <v>84</v>
      </c>
      <c r="AY165" s="212" t="s">
        <v>139</v>
      </c>
      <c r="BK165" s="214">
        <f>BK166</f>
        <v>0</v>
      </c>
    </row>
    <row r="166" s="2" customFormat="1" ht="24.15" customHeight="1">
      <c r="A166" s="36"/>
      <c r="B166" s="37"/>
      <c r="C166" s="217" t="s">
        <v>281</v>
      </c>
      <c r="D166" s="217" t="s">
        <v>142</v>
      </c>
      <c r="E166" s="218" t="s">
        <v>230</v>
      </c>
      <c r="F166" s="219" t="s">
        <v>231</v>
      </c>
      <c r="G166" s="220" t="s">
        <v>224</v>
      </c>
      <c r="H166" s="221">
        <v>1</v>
      </c>
      <c r="I166" s="222"/>
      <c r="J166" s="223">
        <f>ROUND(I166*H166,2)</f>
        <v>0</v>
      </c>
      <c r="K166" s="224"/>
      <c r="L166" s="42"/>
      <c r="M166" s="225" t="s">
        <v>1</v>
      </c>
      <c r="N166" s="226" t="s">
        <v>41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9" t="s">
        <v>225</v>
      </c>
      <c r="AT166" s="229" t="s">
        <v>142</v>
      </c>
      <c r="AU166" s="229" t="s">
        <v>86</v>
      </c>
      <c r="AY166" s="15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5" t="s">
        <v>84</v>
      </c>
      <c r="BK166" s="230">
        <f>ROUND(I166*H166,2)</f>
        <v>0</v>
      </c>
      <c r="BL166" s="15" t="s">
        <v>225</v>
      </c>
      <c r="BM166" s="229" t="s">
        <v>312</v>
      </c>
    </row>
    <row r="167" s="12" customFormat="1" ht="22.8" customHeight="1">
      <c r="A167" s="12"/>
      <c r="B167" s="201"/>
      <c r="C167" s="202"/>
      <c r="D167" s="203" t="s">
        <v>75</v>
      </c>
      <c r="E167" s="215" t="s">
        <v>233</v>
      </c>
      <c r="F167" s="215" t="s">
        <v>234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SUM(P168:P169)</f>
        <v>0</v>
      </c>
      <c r="Q167" s="209"/>
      <c r="R167" s="210">
        <f>SUM(R168:R169)</f>
        <v>0</v>
      </c>
      <c r="S167" s="209"/>
      <c r="T167" s="211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150</v>
      </c>
      <c r="AT167" s="213" t="s">
        <v>75</v>
      </c>
      <c r="AU167" s="213" t="s">
        <v>84</v>
      </c>
      <c r="AY167" s="212" t="s">
        <v>139</v>
      </c>
      <c r="BK167" s="214">
        <f>SUM(BK168:BK169)</f>
        <v>0</v>
      </c>
    </row>
    <row r="168" s="2" customFormat="1" ht="21.75" customHeight="1">
      <c r="A168" s="36"/>
      <c r="B168" s="37"/>
      <c r="C168" s="217" t="s">
        <v>283</v>
      </c>
      <c r="D168" s="217" t="s">
        <v>142</v>
      </c>
      <c r="E168" s="218" t="s">
        <v>236</v>
      </c>
      <c r="F168" s="219" t="s">
        <v>237</v>
      </c>
      <c r="G168" s="220" t="s">
        <v>238</v>
      </c>
      <c r="H168" s="221">
        <v>1</v>
      </c>
      <c r="I168" s="222"/>
      <c r="J168" s="223">
        <f>ROUND(I168*H168,2)</f>
        <v>0</v>
      </c>
      <c r="K168" s="224"/>
      <c r="L168" s="42"/>
      <c r="M168" s="225" t="s">
        <v>1</v>
      </c>
      <c r="N168" s="226" t="s">
        <v>41</v>
      </c>
      <c r="O168" s="89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9" t="s">
        <v>225</v>
      </c>
      <c r="AT168" s="229" t="s">
        <v>142</v>
      </c>
      <c r="AU168" s="229" t="s">
        <v>86</v>
      </c>
      <c r="AY168" s="15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5" t="s">
        <v>84</v>
      </c>
      <c r="BK168" s="230">
        <f>ROUND(I168*H168,2)</f>
        <v>0</v>
      </c>
      <c r="BL168" s="15" t="s">
        <v>225</v>
      </c>
      <c r="BM168" s="229" t="s">
        <v>313</v>
      </c>
    </row>
    <row r="169" s="2" customFormat="1" ht="24.15" customHeight="1">
      <c r="A169" s="36"/>
      <c r="B169" s="37"/>
      <c r="C169" s="217" t="s">
        <v>285</v>
      </c>
      <c r="D169" s="217" t="s">
        <v>142</v>
      </c>
      <c r="E169" s="218" t="s">
        <v>241</v>
      </c>
      <c r="F169" s="219" t="s">
        <v>242</v>
      </c>
      <c r="G169" s="220" t="s">
        <v>224</v>
      </c>
      <c r="H169" s="221">
        <v>1</v>
      </c>
      <c r="I169" s="222"/>
      <c r="J169" s="223">
        <f>ROUND(I169*H169,2)</f>
        <v>0</v>
      </c>
      <c r="K169" s="224"/>
      <c r="L169" s="42"/>
      <c r="M169" s="225" t="s">
        <v>1</v>
      </c>
      <c r="N169" s="226" t="s">
        <v>41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9" t="s">
        <v>225</v>
      </c>
      <c r="AT169" s="229" t="s">
        <v>142</v>
      </c>
      <c r="AU169" s="229" t="s">
        <v>86</v>
      </c>
      <c r="AY169" s="15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5" t="s">
        <v>84</v>
      </c>
      <c r="BK169" s="230">
        <f>ROUND(I169*H169,2)</f>
        <v>0</v>
      </c>
      <c r="BL169" s="15" t="s">
        <v>225</v>
      </c>
      <c r="BM169" s="229" t="s">
        <v>314</v>
      </c>
    </row>
    <row r="170" s="12" customFormat="1" ht="22.8" customHeight="1">
      <c r="A170" s="12"/>
      <c r="B170" s="201"/>
      <c r="C170" s="202"/>
      <c r="D170" s="203" t="s">
        <v>75</v>
      </c>
      <c r="E170" s="215" t="s">
        <v>244</v>
      </c>
      <c r="F170" s="215" t="s">
        <v>245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P171</f>
        <v>0</v>
      </c>
      <c r="Q170" s="209"/>
      <c r="R170" s="210">
        <f>R171</f>
        <v>0</v>
      </c>
      <c r="S170" s="209"/>
      <c r="T170" s="211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150</v>
      </c>
      <c r="AT170" s="213" t="s">
        <v>75</v>
      </c>
      <c r="AU170" s="213" t="s">
        <v>84</v>
      </c>
      <c r="AY170" s="212" t="s">
        <v>139</v>
      </c>
      <c r="BK170" s="214">
        <f>BK171</f>
        <v>0</v>
      </c>
    </row>
    <row r="171" s="2" customFormat="1" ht="16.5" customHeight="1">
      <c r="A171" s="36"/>
      <c r="B171" s="37"/>
      <c r="C171" s="217" t="s">
        <v>287</v>
      </c>
      <c r="D171" s="217" t="s">
        <v>142</v>
      </c>
      <c r="E171" s="218" t="s">
        <v>247</v>
      </c>
      <c r="F171" s="219" t="s">
        <v>248</v>
      </c>
      <c r="G171" s="220" t="s">
        <v>224</v>
      </c>
      <c r="H171" s="221">
        <v>1</v>
      </c>
      <c r="I171" s="222"/>
      <c r="J171" s="223">
        <f>ROUND(I171*H171,2)</f>
        <v>0</v>
      </c>
      <c r="K171" s="224"/>
      <c r="L171" s="42"/>
      <c r="M171" s="243" t="s">
        <v>1</v>
      </c>
      <c r="N171" s="244" t="s">
        <v>41</v>
      </c>
      <c r="O171" s="245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9" t="s">
        <v>225</v>
      </c>
      <c r="AT171" s="229" t="s">
        <v>142</v>
      </c>
      <c r="AU171" s="229" t="s">
        <v>86</v>
      </c>
      <c r="AY171" s="15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5" t="s">
        <v>84</v>
      </c>
      <c r="BK171" s="230">
        <f>ROUND(I171*H171,2)</f>
        <v>0</v>
      </c>
      <c r="BL171" s="15" t="s">
        <v>225</v>
      </c>
      <c r="BM171" s="229" t="s">
        <v>315</v>
      </c>
    </row>
    <row r="172" s="2" customFormat="1" ht="6.96" customHeight="1">
      <c r="A172" s="36"/>
      <c r="B172" s="64"/>
      <c r="C172" s="65"/>
      <c r="D172" s="65"/>
      <c r="E172" s="65"/>
      <c r="F172" s="65"/>
      <c r="G172" s="65"/>
      <c r="H172" s="65"/>
      <c r="I172" s="65"/>
      <c r="J172" s="65"/>
      <c r="K172" s="65"/>
      <c r="L172" s="42"/>
      <c r="M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</row>
  </sheetData>
  <sheetProtection sheet="1" autoFilter="0" formatColumns="0" formatRows="0" objects="1" scenarios="1" spinCount="100000" saltValue="hwvv4DxfpvAakefgPjN5M4V28mCFkRY1tSOfJ59hCBMT6NrEsjVcz7vVMpeg4CQmVDrLj5KIWRdfRUK++YsN3Q==" hashValue="LsFhViBGnMZJKGQGg2dyencJ6IV73LTKxjTxsKWOSE0qrlvI5v8//652cj7/d/5MD1YM8tLPEq5ymM1Dr5Zmcw==" algorithmName="SHA-512" password="CC35"/>
  <autoFilter ref="C126:K17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86</v>
      </c>
    </row>
    <row r="4" s="1" customFormat="1" ht="24.96" customHeight="1">
      <c r="B4" s="18"/>
      <c r="D4" s="136" t="s">
        <v>105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Opravy MK a chodníků na ul. Slezská, Český Těšín-část chodníky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316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18. 3. 2025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ROUND(J128,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ROUND((SUM(BE128:BE191)),  2)</f>
        <v>0</v>
      </c>
      <c r="G33" s="36"/>
      <c r="H33" s="36"/>
      <c r="I33" s="153">
        <v>0.20999999999999999</v>
      </c>
      <c r="J33" s="152">
        <f>ROUND(((SUM(BE128:BE191))*I33),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ROUND((SUM(BF128:BF191)),  2)</f>
        <v>0</v>
      </c>
      <c r="G34" s="36"/>
      <c r="H34" s="36"/>
      <c r="I34" s="153">
        <v>0.14999999999999999</v>
      </c>
      <c r="J34" s="152">
        <f>ROUND(((SUM(BF128:BF191))*I34),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ROUND((SUM(BG128:BG191)),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ROUND((SUM(BH128:BH191)),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ROUND((SUM(BI128:BI191)),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Opravy MK a chodníků na ul. Slezská, Český Těšín-část chodníky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CH4 - Chodník č. 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Těšín</v>
      </c>
      <c r="G89" s="38"/>
      <c r="H89" s="38"/>
      <c r="I89" s="30" t="s">
        <v>22</v>
      </c>
      <c r="J89" s="77" t="str">
        <f>IF(J12="","",J12)</f>
        <v>18. 3. 2025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Město Český Těšín</v>
      </c>
      <c r="G91" s="38"/>
      <c r="H91" s="38"/>
      <c r="I91" s="30" t="s">
        <v>30</v>
      </c>
      <c r="J91" s="34" t="str">
        <f>E21</f>
        <v>ŠNAPKA SLUŽBY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Ivan Šnapka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111</v>
      </c>
      <c r="D96" s="38"/>
      <c r="E96" s="38"/>
      <c r="F96" s="38"/>
      <c r="G96" s="38"/>
      <c r="H96" s="38"/>
      <c r="I96" s="38"/>
      <c r="J96" s="108">
        <f>J128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J130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317</v>
      </c>
      <c r="E99" s="186"/>
      <c r="F99" s="186"/>
      <c r="G99" s="186"/>
      <c r="H99" s="186"/>
      <c r="I99" s="186"/>
      <c r="J99" s="187">
        <f>J139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115</v>
      </c>
      <c r="E100" s="186"/>
      <c r="F100" s="186"/>
      <c r="G100" s="186"/>
      <c r="H100" s="186"/>
      <c r="I100" s="186"/>
      <c r="J100" s="187">
        <f>J144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116</v>
      </c>
      <c r="E101" s="186"/>
      <c r="F101" s="186"/>
      <c r="G101" s="186"/>
      <c r="H101" s="186"/>
      <c r="I101" s="186"/>
      <c r="J101" s="187">
        <f>J153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117</v>
      </c>
      <c r="E102" s="186"/>
      <c r="F102" s="186"/>
      <c r="G102" s="186"/>
      <c r="H102" s="186"/>
      <c r="I102" s="186"/>
      <c r="J102" s="187">
        <f>J166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118</v>
      </c>
      <c r="E103" s="186"/>
      <c r="F103" s="186"/>
      <c r="G103" s="186"/>
      <c r="H103" s="186"/>
      <c r="I103" s="186"/>
      <c r="J103" s="187">
        <f>J177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119</v>
      </c>
      <c r="E104" s="180"/>
      <c r="F104" s="180"/>
      <c r="G104" s="180"/>
      <c r="H104" s="180"/>
      <c r="I104" s="180"/>
      <c r="J104" s="181">
        <f>J182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120</v>
      </c>
      <c r="E105" s="186"/>
      <c r="F105" s="186"/>
      <c r="G105" s="186"/>
      <c r="H105" s="186"/>
      <c r="I105" s="186"/>
      <c r="J105" s="187">
        <f>J183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121</v>
      </c>
      <c r="E106" s="186"/>
      <c r="F106" s="186"/>
      <c r="G106" s="186"/>
      <c r="H106" s="186"/>
      <c r="I106" s="186"/>
      <c r="J106" s="187">
        <f>J185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122</v>
      </c>
      <c r="E107" s="186"/>
      <c r="F107" s="186"/>
      <c r="G107" s="186"/>
      <c r="H107" s="186"/>
      <c r="I107" s="186"/>
      <c r="J107" s="187">
        <f>J187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123</v>
      </c>
      <c r="E108" s="186"/>
      <c r="F108" s="186"/>
      <c r="G108" s="186"/>
      <c r="H108" s="186"/>
      <c r="I108" s="186"/>
      <c r="J108" s="187">
        <f>J190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124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172" t="str">
        <f>E7</f>
        <v>Opravy MK a chodníků na ul. Slezská, Český Těšín-část chodníky</v>
      </c>
      <c r="F118" s="30"/>
      <c r="G118" s="30"/>
      <c r="H118" s="30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106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74" t="str">
        <f>E9</f>
        <v>CH4 - Chodník č. 4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8"/>
      <c r="E122" s="38"/>
      <c r="F122" s="25" t="str">
        <f>F12</f>
        <v>Český Těšín</v>
      </c>
      <c r="G122" s="38"/>
      <c r="H122" s="38"/>
      <c r="I122" s="30" t="s">
        <v>22</v>
      </c>
      <c r="J122" s="77" t="str">
        <f>IF(J12="","",J12)</f>
        <v>18. 3. 2025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25.65" customHeight="1">
      <c r="A124" s="36"/>
      <c r="B124" s="37"/>
      <c r="C124" s="30" t="s">
        <v>24</v>
      </c>
      <c r="D124" s="38"/>
      <c r="E124" s="38"/>
      <c r="F124" s="25" t="str">
        <f>E15</f>
        <v>Město Český Těšín</v>
      </c>
      <c r="G124" s="38"/>
      <c r="H124" s="38"/>
      <c r="I124" s="30" t="s">
        <v>30</v>
      </c>
      <c r="J124" s="34" t="str">
        <f>E21</f>
        <v>ŠNAPKA SLUŽBY s.r.o.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28</v>
      </c>
      <c r="D125" s="38"/>
      <c r="E125" s="38"/>
      <c r="F125" s="25" t="str">
        <f>IF(E18="","",E18)</f>
        <v>Vyplň údaj</v>
      </c>
      <c r="G125" s="38"/>
      <c r="H125" s="38"/>
      <c r="I125" s="30" t="s">
        <v>33</v>
      </c>
      <c r="J125" s="34" t="str">
        <f>E24</f>
        <v>Ing. Ivan Šnapka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1" customFormat="1" ht="29.28" customHeight="1">
      <c r="A127" s="189"/>
      <c r="B127" s="190"/>
      <c r="C127" s="191" t="s">
        <v>125</v>
      </c>
      <c r="D127" s="192" t="s">
        <v>61</v>
      </c>
      <c r="E127" s="192" t="s">
        <v>57</v>
      </c>
      <c r="F127" s="192" t="s">
        <v>58</v>
      </c>
      <c r="G127" s="192" t="s">
        <v>126</v>
      </c>
      <c r="H127" s="192" t="s">
        <v>127</v>
      </c>
      <c r="I127" s="192" t="s">
        <v>128</v>
      </c>
      <c r="J127" s="193" t="s">
        <v>110</v>
      </c>
      <c r="K127" s="194" t="s">
        <v>129</v>
      </c>
      <c r="L127" s="195"/>
      <c r="M127" s="98" t="s">
        <v>1</v>
      </c>
      <c r="N127" s="99" t="s">
        <v>40</v>
      </c>
      <c r="O127" s="99" t="s">
        <v>130</v>
      </c>
      <c r="P127" s="99" t="s">
        <v>131</v>
      </c>
      <c r="Q127" s="99" t="s">
        <v>132</v>
      </c>
      <c r="R127" s="99" t="s">
        <v>133</v>
      </c>
      <c r="S127" s="99" t="s">
        <v>134</v>
      </c>
      <c r="T127" s="100" t="s">
        <v>135</v>
      </c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</row>
    <row r="128" s="2" customFormat="1" ht="22.8" customHeight="1">
      <c r="A128" s="36"/>
      <c r="B128" s="37"/>
      <c r="C128" s="105" t="s">
        <v>136</v>
      </c>
      <c r="D128" s="38"/>
      <c r="E128" s="38"/>
      <c r="F128" s="38"/>
      <c r="G128" s="38"/>
      <c r="H128" s="38"/>
      <c r="I128" s="38"/>
      <c r="J128" s="196">
        <f>BK128</f>
        <v>0</v>
      </c>
      <c r="K128" s="38"/>
      <c r="L128" s="42"/>
      <c r="M128" s="101"/>
      <c r="N128" s="197"/>
      <c r="O128" s="102"/>
      <c r="P128" s="198">
        <f>P129+P182</f>
        <v>0</v>
      </c>
      <c r="Q128" s="102"/>
      <c r="R128" s="198">
        <f>R129+R182</f>
        <v>10.088837680000001</v>
      </c>
      <c r="S128" s="102"/>
      <c r="T128" s="199">
        <f>T129+T182</f>
        <v>133.54249999999999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75</v>
      </c>
      <c r="AU128" s="15" t="s">
        <v>112</v>
      </c>
      <c r="BK128" s="200">
        <f>BK129+BK182</f>
        <v>0</v>
      </c>
    </row>
    <row r="129" s="12" customFormat="1" ht="25.92" customHeight="1">
      <c r="A129" s="12"/>
      <c r="B129" s="201"/>
      <c r="C129" s="202"/>
      <c r="D129" s="203" t="s">
        <v>75</v>
      </c>
      <c r="E129" s="204" t="s">
        <v>137</v>
      </c>
      <c r="F129" s="204" t="s">
        <v>138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P130+P139+P144+P153+P166+P177</f>
        <v>0</v>
      </c>
      <c r="Q129" s="209"/>
      <c r="R129" s="210">
        <f>R130+R139+R144+R153+R166+R177</f>
        <v>10.088837680000001</v>
      </c>
      <c r="S129" s="209"/>
      <c r="T129" s="211">
        <f>T130+T139+T144+T153+T166+T177</f>
        <v>133.54249999999999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84</v>
      </c>
      <c r="AT129" s="213" t="s">
        <v>75</v>
      </c>
      <c r="AU129" s="213" t="s">
        <v>76</v>
      </c>
      <c r="AY129" s="212" t="s">
        <v>139</v>
      </c>
      <c r="BK129" s="214">
        <f>BK130+BK139+BK144+BK153+BK166+BK177</f>
        <v>0</v>
      </c>
    </row>
    <row r="130" s="12" customFormat="1" ht="22.8" customHeight="1">
      <c r="A130" s="12"/>
      <c r="B130" s="201"/>
      <c r="C130" s="202"/>
      <c r="D130" s="203" t="s">
        <v>75</v>
      </c>
      <c r="E130" s="215" t="s">
        <v>84</v>
      </c>
      <c r="F130" s="215" t="s">
        <v>140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SUM(P131:P138)</f>
        <v>0</v>
      </c>
      <c r="Q130" s="209"/>
      <c r="R130" s="210">
        <f>SUM(R131:R138)</f>
        <v>0.01</v>
      </c>
      <c r="S130" s="209"/>
      <c r="T130" s="211">
        <f>SUM(T131:T138)</f>
        <v>127.54249999999999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84</v>
      </c>
      <c r="AT130" s="213" t="s">
        <v>75</v>
      </c>
      <c r="AU130" s="213" t="s">
        <v>84</v>
      </c>
      <c r="AY130" s="212" t="s">
        <v>139</v>
      </c>
      <c r="BK130" s="214">
        <f>SUM(BK131:BK138)</f>
        <v>0</v>
      </c>
    </row>
    <row r="131" s="2" customFormat="1" ht="24.15" customHeight="1">
      <c r="A131" s="36"/>
      <c r="B131" s="37"/>
      <c r="C131" s="217" t="s">
        <v>318</v>
      </c>
      <c r="D131" s="217" t="s">
        <v>142</v>
      </c>
      <c r="E131" s="218" t="s">
        <v>319</v>
      </c>
      <c r="F131" s="219" t="s">
        <v>320</v>
      </c>
      <c r="G131" s="220" t="s">
        <v>145</v>
      </c>
      <c r="H131" s="221">
        <v>79.5</v>
      </c>
      <c r="I131" s="222"/>
      <c r="J131" s="223">
        <f>ROUND(I131*H131,2)</f>
        <v>0</v>
      </c>
      <c r="K131" s="224"/>
      <c r="L131" s="42"/>
      <c r="M131" s="225" t="s">
        <v>1</v>
      </c>
      <c r="N131" s="226" t="s">
        <v>41</v>
      </c>
      <c r="O131" s="89"/>
      <c r="P131" s="227">
        <f>O131*H131</f>
        <v>0</v>
      </c>
      <c r="Q131" s="227">
        <v>0</v>
      </c>
      <c r="R131" s="227">
        <f>Q131*H131</f>
        <v>0</v>
      </c>
      <c r="S131" s="227">
        <v>0.255</v>
      </c>
      <c r="T131" s="228">
        <f>S131*H131</f>
        <v>20.272500000000001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9" t="s">
        <v>146</v>
      </c>
      <c r="AT131" s="229" t="s">
        <v>142</v>
      </c>
      <c r="AU131" s="229" t="s">
        <v>86</v>
      </c>
      <c r="AY131" s="15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5" t="s">
        <v>84</v>
      </c>
      <c r="BK131" s="230">
        <f>ROUND(I131*H131,2)</f>
        <v>0</v>
      </c>
      <c r="BL131" s="15" t="s">
        <v>146</v>
      </c>
      <c r="BM131" s="229" t="s">
        <v>321</v>
      </c>
    </row>
    <row r="132" s="13" customFormat="1">
      <c r="A132" s="13"/>
      <c r="B132" s="231"/>
      <c r="C132" s="232"/>
      <c r="D132" s="233" t="s">
        <v>148</v>
      </c>
      <c r="E132" s="234" t="s">
        <v>1</v>
      </c>
      <c r="F132" s="235" t="s">
        <v>322</v>
      </c>
      <c r="G132" s="232"/>
      <c r="H132" s="236">
        <v>79.5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148</v>
      </c>
      <c r="AU132" s="242" t="s">
        <v>86</v>
      </c>
      <c r="AV132" s="13" t="s">
        <v>86</v>
      </c>
      <c r="AW132" s="13" t="s">
        <v>32</v>
      </c>
      <c r="AX132" s="13" t="s">
        <v>84</v>
      </c>
      <c r="AY132" s="242" t="s">
        <v>139</v>
      </c>
    </row>
    <row r="133" s="2" customFormat="1" ht="33" customHeight="1">
      <c r="A133" s="36"/>
      <c r="B133" s="37"/>
      <c r="C133" s="217" t="s">
        <v>285</v>
      </c>
      <c r="D133" s="217" t="s">
        <v>142</v>
      </c>
      <c r="E133" s="218" t="s">
        <v>323</v>
      </c>
      <c r="F133" s="219" t="s">
        <v>324</v>
      </c>
      <c r="G133" s="220" t="s">
        <v>145</v>
      </c>
      <c r="H133" s="221">
        <v>159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41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0.44</v>
      </c>
      <c r="T133" s="228">
        <f>S133*H133</f>
        <v>69.959999999999994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146</v>
      </c>
      <c r="AT133" s="229" t="s">
        <v>142</v>
      </c>
      <c r="AU133" s="229" t="s">
        <v>86</v>
      </c>
      <c r="AY133" s="15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84</v>
      </c>
      <c r="BK133" s="230">
        <f>ROUND(I133*H133,2)</f>
        <v>0</v>
      </c>
      <c r="BL133" s="15" t="s">
        <v>146</v>
      </c>
      <c r="BM133" s="229" t="s">
        <v>325</v>
      </c>
    </row>
    <row r="134" s="13" customFormat="1">
      <c r="A134" s="13"/>
      <c r="B134" s="231"/>
      <c r="C134" s="232"/>
      <c r="D134" s="233" t="s">
        <v>148</v>
      </c>
      <c r="E134" s="234" t="s">
        <v>1</v>
      </c>
      <c r="F134" s="235" t="s">
        <v>326</v>
      </c>
      <c r="G134" s="232"/>
      <c r="H134" s="236">
        <v>159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148</v>
      </c>
      <c r="AU134" s="242" t="s">
        <v>86</v>
      </c>
      <c r="AV134" s="13" t="s">
        <v>86</v>
      </c>
      <c r="AW134" s="13" t="s">
        <v>32</v>
      </c>
      <c r="AX134" s="13" t="s">
        <v>84</v>
      </c>
      <c r="AY134" s="242" t="s">
        <v>139</v>
      </c>
    </row>
    <row r="135" s="2" customFormat="1" ht="24.15" customHeight="1">
      <c r="A135" s="36"/>
      <c r="B135" s="37"/>
      <c r="C135" s="217" t="s">
        <v>327</v>
      </c>
      <c r="D135" s="217" t="s">
        <v>142</v>
      </c>
      <c r="E135" s="218" t="s">
        <v>328</v>
      </c>
      <c r="F135" s="219" t="s">
        <v>329</v>
      </c>
      <c r="G135" s="220" t="s">
        <v>145</v>
      </c>
      <c r="H135" s="221">
        <v>79.5</v>
      </c>
      <c r="I135" s="222"/>
      <c r="J135" s="223">
        <f>ROUND(I135*H135,2)</f>
        <v>0</v>
      </c>
      <c r="K135" s="224"/>
      <c r="L135" s="42"/>
      <c r="M135" s="225" t="s">
        <v>1</v>
      </c>
      <c r="N135" s="226" t="s">
        <v>41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0.17999999999999999</v>
      </c>
      <c r="T135" s="228">
        <f>S135*H135</f>
        <v>14.309999999999999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146</v>
      </c>
      <c r="AT135" s="229" t="s">
        <v>142</v>
      </c>
      <c r="AU135" s="229" t="s">
        <v>86</v>
      </c>
      <c r="AY135" s="15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84</v>
      </c>
      <c r="BK135" s="230">
        <f>ROUND(I135*H135,2)</f>
        <v>0</v>
      </c>
      <c r="BL135" s="15" t="s">
        <v>146</v>
      </c>
      <c r="BM135" s="229" t="s">
        <v>330</v>
      </c>
    </row>
    <row r="136" s="13" customFormat="1">
      <c r="A136" s="13"/>
      <c r="B136" s="231"/>
      <c r="C136" s="232"/>
      <c r="D136" s="233" t="s">
        <v>148</v>
      </c>
      <c r="E136" s="234" t="s">
        <v>1</v>
      </c>
      <c r="F136" s="235" t="s">
        <v>322</v>
      </c>
      <c r="G136" s="232"/>
      <c r="H136" s="236">
        <v>79.5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148</v>
      </c>
      <c r="AU136" s="242" t="s">
        <v>86</v>
      </c>
      <c r="AV136" s="13" t="s">
        <v>86</v>
      </c>
      <c r="AW136" s="13" t="s">
        <v>32</v>
      </c>
      <c r="AX136" s="13" t="s">
        <v>84</v>
      </c>
      <c r="AY136" s="242" t="s">
        <v>139</v>
      </c>
    </row>
    <row r="137" s="2" customFormat="1" ht="33" customHeight="1">
      <c r="A137" s="36"/>
      <c r="B137" s="37"/>
      <c r="C137" s="217" t="s">
        <v>84</v>
      </c>
      <c r="D137" s="217" t="s">
        <v>142</v>
      </c>
      <c r="E137" s="218" t="s">
        <v>143</v>
      </c>
      <c r="F137" s="219" t="s">
        <v>144</v>
      </c>
      <c r="G137" s="220" t="s">
        <v>145</v>
      </c>
      <c r="H137" s="221">
        <v>200</v>
      </c>
      <c r="I137" s="222"/>
      <c r="J137" s="223">
        <f>ROUND(I137*H137,2)</f>
        <v>0</v>
      </c>
      <c r="K137" s="224"/>
      <c r="L137" s="42"/>
      <c r="M137" s="225" t="s">
        <v>1</v>
      </c>
      <c r="N137" s="226" t="s">
        <v>41</v>
      </c>
      <c r="O137" s="89"/>
      <c r="P137" s="227">
        <f>O137*H137</f>
        <v>0</v>
      </c>
      <c r="Q137" s="227">
        <v>5.0000000000000002E-05</v>
      </c>
      <c r="R137" s="227">
        <f>Q137*H137</f>
        <v>0.01</v>
      </c>
      <c r="S137" s="227">
        <v>0.11500000000000001</v>
      </c>
      <c r="T137" s="228">
        <f>S137*H137</f>
        <v>23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146</v>
      </c>
      <c r="AT137" s="229" t="s">
        <v>142</v>
      </c>
      <c r="AU137" s="229" t="s">
        <v>86</v>
      </c>
      <c r="AY137" s="15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84</v>
      </c>
      <c r="BK137" s="230">
        <f>ROUND(I137*H137,2)</f>
        <v>0</v>
      </c>
      <c r="BL137" s="15" t="s">
        <v>146</v>
      </c>
      <c r="BM137" s="229" t="s">
        <v>331</v>
      </c>
    </row>
    <row r="138" s="13" customFormat="1">
      <c r="A138" s="13"/>
      <c r="B138" s="231"/>
      <c r="C138" s="232"/>
      <c r="D138" s="233" t="s">
        <v>148</v>
      </c>
      <c r="E138" s="234" t="s">
        <v>1</v>
      </c>
      <c r="F138" s="235" t="s">
        <v>332</v>
      </c>
      <c r="G138" s="232"/>
      <c r="H138" s="236">
        <v>200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148</v>
      </c>
      <c r="AU138" s="242" t="s">
        <v>86</v>
      </c>
      <c r="AV138" s="13" t="s">
        <v>86</v>
      </c>
      <c r="AW138" s="13" t="s">
        <v>32</v>
      </c>
      <c r="AX138" s="13" t="s">
        <v>84</v>
      </c>
      <c r="AY138" s="242" t="s">
        <v>139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86</v>
      </c>
      <c r="F139" s="215" t="s">
        <v>333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SUM(P140:P143)</f>
        <v>0</v>
      </c>
      <c r="Q139" s="209"/>
      <c r="R139" s="210">
        <f>SUM(R140:R143)</f>
        <v>3.5846200000000001</v>
      </c>
      <c r="S139" s="209"/>
      <c r="T139" s="211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139</v>
      </c>
      <c r="BK139" s="214">
        <f>SUM(BK140:BK143)</f>
        <v>0</v>
      </c>
    </row>
    <row r="140" s="2" customFormat="1" ht="33" customHeight="1">
      <c r="A140" s="36"/>
      <c r="B140" s="37"/>
      <c r="C140" s="217" t="s">
        <v>334</v>
      </c>
      <c r="D140" s="217" t="s">
        <v>142</v>
      </c>
      <c r="E140" s="218" t="s">
        <v>335</v>
      </c>
      <c r="F140" s="219" t="s">
        <v>336</v>
      </c>
      <c r="G140" s="220" t="s">
        <v>337</v>
      </c>
      <c r="H140" s="221">
        <v>16</v>
      </c>
      <c r="I140" s="222"/>
      <c r="J140" s="223">
        <f>ROUND(I140*H140,2)</f>
        <v>0</v>
      </c>
      <c r="K140" s="224"/>
      <c r="L140" s="42"/>
      <c r="M140" s="225" t="s">
        <v>1</v>
      </c>
      <c r="N140" s="226" t="s">
        <v>41</v>
      </c>
      <c r="O140" s="89"/>
      <c r="P140" s="227">
        <f>O140*H140</f>
        <v>0</v>
      </c>
      <c r="Q140" s="227">
        <v>0.2044</v>
      </c>
      <c r="R140" s="227">
        <f>Q140*H140</f>
        <v>3.2704</v>
      </c>
      <c r="S140" s="227">
        <v>0</v>
      </c>
      <c r="T140" s="22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146</v>
      </c>
      <c r="AT140" s="229" t="s">
        <v>142</v>
      </c>
      <c r="AU140" s="229" t="s">
        <v>86</v>
      </c>
      <c r="AY140" s="15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84</v>
      </c>
      <c r="BK140" s="230">
        <f>ROUND(I140*H140,2)</f>
        <v>0</v>
      </c>
      <c r="BL140" s="15" t="s">
        <v>146</v>
      </c>
      <c r="BM140" s="229" t="s">
        <v>338</v>
      </c>
    </row>
    <row r="141" s="13" customFormat="1">
      <c r="A141" s="13"/>
      <c r="B141" s="231"/>
      <c r="C141" s="232"/>
      <c r="D141" s="233" t="s">
        <v>148</v>
      </c>
      <c r="E141" s="234" t="s">
        <v>1</v>
      </c>
      <c r="F141" s="235" t="s">
        <v>339</v>
      </c>
      <c r="G141" s="232"/>
      <c r="H141" s="236">
        <v>16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148</v>
      </c>
      <c r="AU141" s="242" t="s">
        <v>86</v>
      </c>
      <c r="AV141" s="13" t="s">
        <v>86</v>
      </c>
      <c r="AW141" s="13" t="s">
        <v>32</v>
      </c>
      <c r="AX141" s="13" t="s">
        <v>84</v>
      </c>
      <c r="AY141" s="242" t="s">
        <v>139</v>
      </c>
    </row>
    <row r="142" s="2" customFormat="1" ht="16.5" customHeight="1">
      <c r="A142" s="36"/>
      <c r="B142" s="37"/>
      <c r="C142" s="217" t="s">
        <v>166</v>
      </c>
      <c r="D142" s="217" t="s">
        <v>142</v>
      </c>
      <c r="E142" s="218" t="s">
        <v>340</v>
      </c>
      <c r="F142" s="219" t="s">
        <v>341</v>
      </c>
      <c r="G142" s="220" t="s">
        <v>177</v>
      </c>
      <c r="H142" s="221">
        <v>1</v>
      </c>
      <c r="I142" s="222"/>
      <c r="J142" s="223">
        <f>ROUND(I142*H142,2)</f>
        <v>0</v>
      </c>
      <c r="K142" s="224"/>
      <c r="L142" s="42"/>
      <c r="M142" s="225" t="s">
        <v>1</v>
      </c>
      <c r="N142" s="226" t="s">
        <v>41</v>
      </c>
      <c r="O142" s="89"/>
      <c r="P142" s="227">
        <f>O142*H142</f>
        <v>0</v>
      </c>
      <c r="Q142" s="227">
        <v>0.31422</v>
      </c>
      <c r="R142" s="227">
        <f>Q142*H142</f>
        <v>0.31422</v>
      </c>
      <c r="S142" s="227">
        <v>0</v>
      </c>
      <c r="T142" s="22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146</v>
      </c>
      <c r="AT142" s="229" t="s">
        <v>142</v>
      </c>
      <c r="AU142" s="229" t="s">
        <v>86</v>
      </c>
      <c r="AY142" s="15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84</v>
      </c>
      <c r="BK142" s="230">
        <f>ROUND(I142*H142,2)</f>
        <v>0</v>
      </c>
      <c r="BL142" s="15" t="s">
        <v>146</v>
      </c>
      <c r="BM142" s="229" t="s">
        <v>342</v>
      </c>
    </row>
    <row r="143" s="13" customFormat="1">
      <c r="A143" s="13"/>
      <c r="B143" s="231"/>
      <c r="C143" s="232"/>
      <c r="D143" s="233" t="s">
        <v>148</v>
      </c>
      <c r="E143" s="234" t="s">
        <v>1</v>
      </c>
      <c r="F143" s="235" t="s">
        <v>84</v>
      </c>
      <c r="G143" s="232"/>
      <c r="H143" s="236">
        <v>1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148</v>
      </c>
      <c r="AU143" s="242" t="s">
        <v>86</v>
      </c>
      <c r="AV143" s="13" t="s">
        <v>86</v>
      </c>
      <c r="AW143" s="13" t="s">
        <v>32</v>
      </c>
      <c r="AX143" s="13" t="s">
        <v>84</v>
      </c>
      <c r="AY143" s="242" t="s">
        <v>139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150</v>
      </c>
      <c r="F144" s="215" t="s">
        <v>151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SUM(P145:P152)</f>
        <v>0</v>
      </c>
      <c r="Q144" s="209"/>
      <c r="R144" s="210">
        <f>SUM(R145:R152)</f>
        <v>4.4719999999999995</v>
      </c>
      <c r="S144" s="209"/>
      <c r="T144" s="211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84</v>
      </c>
      <c r="AY144" s="212" t="s">
        <v>139</v>
      </c>
      <c r="BK144" s="214">
        <f>SUM(BK145:BK152)</f>
        <v>0</v>
      </c>
    </row>
    <row r="145" s="2" customFormat="1" ht="16.5" customHeight="1">
      <c r="A145" s="36"/>
      <c r="B145" s="37"/>
      <c r="C145" s="217" t="s">
        <v>343</v>
      </c>
      <c r="D145" s="217" t="s">
        <v>142</v>
      </c>
      <c r="E145" s="218" t="s">
        <v>344</v>
      </c>
      <c r="F145" s="219" t="s">
        <v>345</v>
      </c>
      <c r="G145" s="220" t="s">
        <v>145</v>
      </c>
      <c r="H145" s="221">
        <v>159</v>
      </c>
      <c r="I145" s="222"/>
      <c r="J145" s="223">
        <f>ROUND(I145*H145,2)</f>
        <v>0</v>
      </c>
      <c r="K145" s="224"/>
      <c r="L145" s="42"/>
      <c r="M145" s="225" t="s">
        <v>1</v>
      </c>
      <c r="N145" s="226" t="s">
        <v>41</v>
      </c>
      <c r="O145" s="89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9" t="s">
        <v>146</v>
      </c>
      <c r="AT145" s="229" t="s">
        <v>142</v>
      </c>
      <c r="AU145" s="229" t="s">
        <v>86</v>
      </c>
      <c r="AY145" s="15" t="s">
        <v>139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5" t="s">
        <v>84</v>
      </c>
      <c r="BK145" s="230">
        <f>ROUND(I145*H145,2)</f>
        <v>0</v>
      </c>
      <c r="BL145" s="15" t="s">
        <v>146</v>
      </c>
      <c r="BM145" s="229" t="s">
        <v>346</v>
      </c>
    </row>
    <row r="146" s="13" customFormat="1">
      <c r="A146" s="13"/>
      <c r="B146" s="231"/>
      <c r="C146" s="232"/>
      <c r="D146" s="233" t="s">
        <v>148</v>
      </c>
      <c r="E146" s="234" t="s">
        <v>1</v>
      </c>
      <c r="F146" s="235" t="s">
        <v>326</v>
      </c>
      <c r="G146" s="232"/>
      <c r="H146" s="236">
        <v>159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148</v>
      </c>
      <c r="AU146" s="242" t="s">
        <v>86</v>
      </c>
      <c r="AV146" s="13" t="s">
        <v>86</v>
      </c>
      <c r="AW146" s="13" t="s">
        <v>32</v>
      </c>
      <c r="AX146" s="13" t="s">
        <v>84</v>
      </c>
      <c r="AY146" s="242" t="s">
        <v>139</v>
      </c>
    </row>
    <row r="147" s="2" customFormat="1" ht="37.8" customHeight="1">
      <c r="A147" s="36"/>
      <c r="B147" s="37"/>
      <c r="C147" s="217" t="s">
        <v>86</v>
      </c>
      <c r="D147" s="217" t="s">
        <v>142</v>
      </c>
      <c r="E147" s="218" t="s">
        <v>152</v>
      </c>
      <c r="F147" s="219" t="s">
        <v>153</v>
      </c>
      <c r="G147" s="220" t="s">
        <v>145</v>
      </c>
      <c r="H147" s="221">
        <v>40</v>
      </c>
      <c r="I147" s="222"/>
      <c r="J147" s="223">
        <f>ROUND(I147*H147,2)</f>
        <v>0</v>
      </c>
      <c r="K147" s="224"/>
      <c r="L147" s="42"/>
      <c r="M147" s="225" t="s">
        <v>1</v>
      </c>
      <c r="N147" s="226" t="s">
        <v>41</v>
      </c>
      <c r="O147" s="89"/>
      <c r="P147" s="227">
        <f>O147*H147</f>
        <v>0</v>
      </c>
      <c r="Q147" s="227">
        <v>0.1118</v>
      </c>
      <c r="R147" s="227">
        <f>Q147*H147</f>
        <v>4.4719999999999995</v>
      </c>
      <c r="S147" s="227">
        <v>0</v>
      </c>
      <c r="T147" s="22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9" t="s">
        <v>146</v>
      </c>
      <c r="AT147" s="229" t="s">
        <v>142</v>
      </c>
      <c r="AU147" s="229" t="s">
        <v>86</v>
      </c>
      <c r="AY147" s="15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5" t="s">
        <v>84</v>
      </c>
      <c r="BK147" s="230">
        <f>ROUND(I147*H147,2)</f>
        <v>0</v>
      </c>
      <c r="BL147" s="15" t="s">
        <v>146</v>
      </c>
      <c r="BM147" s="229" t="s">
        <v>347</v>
      </c>
    </row>
    <row r="148" s="13" customFormat="1">
      <c r="A148" s="13"/>
      <c r="B148" s="231"/>
      <c r="C148" s="232"/>
      <c r="D148" s="233" t="s">
        <v>148</v>
      </c>
      <c r="E148" s="234" t="s">
        <v>1</v>
      </c>
      <c r="F148" s="235" t="s">
        <v>348</v>
      </c>
      <c r="G148" s="232"/>
      <c r="H148" s="236">
        <v>40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148</v>
      </c>
      <c r="AU148" s="242" t="s">
        <v>86</v>
      </c>
      <c r="AV148" s="13" t="s">
        <v>86</v>
      </c>
      <c r="AW148" s="13" t="s">
        <v>32</v>
      </c>
      <c r="AX148" s="13" t="s">
        <v>84</v>
      </c>
      <c r="AY148" s="242" t="s">
        <v>139</v>
      </c>
    </row>
    <row r="149" s="2" customFormat="1" ht="21.75" customHeight="1">
      <c r="A149" s="36"/>
      <c r="B149" s="37"/>
      <c r="C149" s="217" t="s">
        <v>255</v>
      </c>
      <c r="D149" s="217" t="s">
        <v>142</v>
      </c>
      <c r="E149" s="218" t="s">
        <v>157</v>
      </c>
      <c r="F149" s="219" t="s">
        <v>158</v>
      </c>
      <c r="G149" s="220" t="s">
        <v>145</v>
      </c>
      <c r="H149" s="221">
        <v>279.5</v>
      </c>
      <c r="I149" s="222"/>
      <c r="J149" s="223">
        <f>ROUND(I149*H149,2)</f>
        <v>0</v>
      </c>
      <c r="K149" s="224"/>
      <c r="L149" s="42"/>
      <c r="M149" s="225" t="s">
        <v>1</v>
      </c>
      <c r="N149" s="226" t="s">
        <v>41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9" t="s">
        <v>146</v>
      </c>
      <c r="AT149" s="229" t="s">
        <v>142</v>
      </c>
      <c r="AU149" s="229" t="s">
        <v>86</v>
      </c>
      <c r="AY149" s="15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5" t="s">
        <v>84</v>
      </c>
      <c r="BK149" s="230">
        <f>ROUND(I149*H149,2)</f>
        <v>0</v>
      </c>
      <c r="BL149" s="15" t="s">
        <v>146</v>
      </c>
      <c r="BM149" s="229" t="s">
        <v>349</v>
      </c>
    </row>
    <row r="150" s="13" customFormat="1">
      <c r="A150" s="13"/>
      <c r="B150" s="231"/>
      <c r="C150" s="232"/>
      <c r="D150" s="233" t="s">
        <v>148</v>
      </c>
      <c r="E150" s="234" t="s">
        <v>1</v>
      </c>
      <c r="F150" s="235" t="s">
        <v>350</v>
      </c>
      <c r="G150" s="232"/>
      <c r="H150" s="236">
        <v>279.5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148</v>
      </c>
      <c r="AU150" s="242" t="s">
        <v>86</v>
      </c>
      <c r="AV150" s="13" t="s">
        <v>86</v>
      </c>
      <c r="AW150" s="13" t="s">
        <v>32</v>
      </c>
      <c r="AX150" s="13" t="s">
        <v>84</v>
      </c>
      <c r="AY150" s="242" t="s">
        <v>139</v>
      </c>
    </row>
    <row r="151" s="2" customFormat="1" ht="24.15" customHeight="1">
      <c r="A151" s="36"/>
      <c r="B151" s="37"/>
      <c r="C151" s="217" t="s">
        <v>351</v>
      </c>
      <c r="D151" s="217" t="s">
        <v>142</v>
      </c>
      <c r="E151" s="218" t="s">
        <v>352</v>
      </c>
      <c r="F151" s="219" t="s">
        <v>353</v>
      </c>
      <c r="G151" s="220" t="s">
        <v>145</v>
      </c>
      <c r="H151" s="221">
        <v>279.5</v>
      </c>
      <c r="I151" s="222"/>
      <c r="J151" s="223">
        <f>ROUND(I151*H151,2)</f>
        <v>0</v>
      </c>
      <c r="K151" s="224"/>
      <c r="L151" s="42"/>
      <c r="M151" s="225" t="s">
        <v>1</v>
      </c>
      <c r="N151" s="226" t="s">
        <v>41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9" t="s">
        <v>146</v>
      </c>
      <c r="AT151" s="229" t="s">
        <v>142</v>
      </c>
      <c r="AU151" s="229" t="s">
        <v>86</v>
      </c>
      <c r="AY151" s="15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5" t="s">
        <v>84</v>
      </c>
      <c r="BK151" s="230">
        <f>ROUND(I151*H151,2)</f>
        <v>0</v>
      </c>
      <c r="BL151" s="15" t="s">
        <v>146</v>
      </c>
      <c r="BM151" s="229" t="s">
        <v>354</v>
      </c>
    </row>
    <row r="152" s="13" customFormat="1">
      <c r="A152" s="13"/>
      <c r="B152" s="231"/>
      <c r="C152" s="232"/>
      <c r="D152" s="233" t="s">
        <v>148</v>
      </c>
      <c r="E152" s="234" t="s">
        <v>1</v>
      </c>
      <c r="F152" s="235" t="s">
        <v>350</v>
      </c>
      <c r="G152" s="232"/>
      <c r="H152" s="236">
        <v>279.5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148</v>
      </c>
      <c r="AU152" s="242" t="s">
        <v>86</v>
      </c>
      <c r="AV152" s="13" t="s">
        <v>86</v>
      </c>
      <c r="AW152" s="13" t="s">
        <v>32</v>
      </c>
      <c r="AX152" s="13" t="s">
        <v>84</v>
      </c>
      <c r="AY152" s="242" t="s">
        <v>139</v>
      </c>
    </row>
    <row r="153" s="12" customFormat="1" ht="22.8" customHeight="1">
      <c r="A153" s="12"/>
      <c r="B153" s="201"/>
      <c r="C153" s="202"/>
      <c r="D153" s="203" t="s">
        <v>75</v>
      </c>
      <c r="E153" s="215" t="s">
        <v>164</v>
      </c>
      <c r="F153" s="215" t="s">
        <v>165</v>
      </c>
      <c r="G153" s="202"/>
      <c r="H153" s="202"/>
      <c r="I153" s="205"/>
      <c r="J153" s="216">
        <f>BK153</f>
        <v>0</v>
      </c>
      <c r="K153" s="202"/>
      <c r="L153" s="207"/>
      <c r="M153" s="208"/>
      <c r="N153" s="209"/>
      <c r="O153" s="209"/>
      <c r="P153" s="210">
        <f>SUM(P154:P165)</f>
        <v>0</v>
      </c>
      <c r="Q153" s="209"/>
      <c r="R153" s="210">
        <f>SUM(R154:R165)</f>
        <v>2.0222176799999998</v>
      </c>
      <c r="S153" s="209"/>
      <c r="T153" s="211">
        <f>SUM(T154:T165)</f>
        <v>6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2" t="s">
        <v>84</v>
      </c>
      <c r="AT153" s="213" t="s">
        <v>75</v>
      </c>
      <c r="AU153" s="213" t="s">
        <v>84</v>
      </c>
      <c r="AY153" s="212" t="s">
        <v>139</v>
      </c>
      <c r="BK153" s="214">
        <f>SUM(BK154:BK165)</f>
        <v>0</v>
      </c>
    </row>
    <row r="154" s="2" customFormat="1" ht="37.8" customHeight="1">
      <c r="A154" s="36"/>
      <c r="B154" s="37"/>
      <c r="C154" s="217" t="s">
        <v>355</v>
      </c>
      <c r="D154" s="217" t="s">
        <v>142</v>
      </c>
      <c r="E154" s="218" t="s">
        <v>356</v>
      </c>
      <c r="F154" s="219" t="s">
        <v>357</v>
      </c>
      <c r="G154" s="220" t="s">
        <v>358</v>
      </c>
      <c r="H154" s="221">
        <v>0.252</v>
      </c>
      <c r="I154" s="222"/>
      <c r="J154" s="223">
        <f>ROUND(I154*H154,2)</f>
        <v>0</v>
      </c>
      <c r="K154" s="224"/>
      <c r="L154" s="42"/>
      <c r="M154" s="225" t="s">
        <v>1</v>
      </c>
      <c r="N154" s="226" t="s">
        <v>41</v>
      </c>
      <c r="O154" s="89"/>
      <c r="P154" s="227">
        <f>O154*H154</f>
        <v>0</v>
      </c>
      <c r="Q154" s="227">
        <v>2.2563399999999998</v>
      </c>
      <c r="R154" s="227">
        <f>Q154*H154</f>
        <v>0.56859767999999999</v>
      </c>
      <c r="S154" s="227">
        <v>0</v>
      </c>
      <c r="T154" s="22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9" t="s">
        <v>146</v>
      </c>
      <c r="AT154" s="229" t="s">
        <v>142</v>
      </c>
      <c r="AU154" s="229" t="s">
        <v>86</v>
      </c>
      <c r="AY154" s="15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5" t="s">
        <v>84</v>
      </c>
      <c r="BK154" s="230">
        <f>ROUND(I154*H154,2)</f>
        <v>0</v>
      </c>
      <c r="BL154" s="15" t="s">
        <v>146</v>
      </c>
      <c r="BM154" s="229" t="s">
        <v>359</v>
      </c>
    </row>
    <row r="155" s="13" customFormat="1">
      <c r="A155" s="13"/>
      <c r="B155" s="231"/>
      <c r="C155" s="232"/>
      <c r="D155" s="233" t="s">
        <v>148</v>
      </c>
      <c r="E155" s="234" t="s">
        <v>1</v>
      </c>
      <c r="F155" s="235" t="s">
        <v>360</v>
      </c>
      <c r="G155" s="232"/>
      <c r="H155" s="236">
        <v>0.252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148</v>
      </c>
      <c r="AU155" s="242" t="s">
        <v>86</v>
      </c>
      <c r="AV155" s="13" t="s">
        <v>86</v>
      </c>
      <c r="AW155" s="13" t="s">
        <v>32</v>
      </c>
      <c r="AX155" s="13" t="s">
        <v>84</v>
      </c>
      <c r="AY155" s="242" t="s">
        <v>139</v>
      </c>
    </row>
    <row r="156" s="2" customFormat="1" ht="24.15" customHeight="1">
      <c r="A156" s="36"/>
      <c r="B156" s="37"/>
      <c r="C156" s="217" t="s">
        <v>179</v>
      </c>
      <c r="D156" s="217" t="s">
        <v>142</v>
      </c>
      <c r="E156" s="218" t="s">
        <v>361</v>
      </c>
      <c r="F156" s="219" t="s">
        <v>362</v>
      </c>
      <c r="G156" s="220" t="s">
        <v>337</v>
      </c>
      <c r="H156" s="221">
        <v>2.7999999999999998</v>
      </c>
      <c r="I156" s="222"/>
      <c r="J156" s="223">
        <f>ROUND(I156*H156,2)</f>
        <v>0</v>
      </c>
      <c r="K156" s="224"/>
      <c r="L156" s="42"/>
      <c r="M156" s="225" t="s">
        <v>1</v>
      </c>
      <c r="N156" s="226" t="s">
        <v>41</v>
      </c>
      <c r="O156" s="89"/>
      <c r="P156" s="227">
        <f>O156*H156</f>
        <v>0</v>
      </c>
      <c r="Q156" s="227">
        <v>0.51915</v>
      </c>
      <c r="R156" s="227">
        <f>Q156*H156</f>
        <v>1.4536199999999999</v>
      </c>
      <c r="S156" s="227">
        <v>0</v>
      </c>
      <c r="T156" s="22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9" t="s">
        <v>146</v>
      </c>
      <c r="AT156" s="229" t="s">
        <v>142</v>
      </c>
      <c r="AU156" s="229" t="s">
        <v>86</v>
      </c>
      <c r="AY156" s="15" t="s">
        <v>139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5" t="s">
        <v>84</v>
      </c>
      <c r="BK156" s="230">
        <f>ROUND(I156*H156,2)</f>
        <v>0</v>
      </c>
      <c r="BL156" s="15" t="s">
        <v>146</v>
      </c>
      <c r="BM156" s="229" t="s">
        <v>363</v>
      </c>
    </row>
    <row r="157" s="13" customFormat="1">
      <c r="A157" s="13"/>
      <c r="B157" s="231"/>
      <c r="C157" s="232"/>
      <c r="D157" s="233" t="s">
        <v>148</v>
      </c>
      <c r="E157" s="234" t="s">
        <v>1</v>
      </c>
      <c r="F157" s="235" t="s">
        <v>364</v>
      </c>
      <c r="G157" s="232"/>
      <c r="H157" s="236">
        <v>2.7999999999999998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148</v>
      </c>
      <c r="AU157" s="242" t="s">
        <v>86</v>
      </c>
      <c r="AV157" s="13" t="s">
        <v>86</v>
      </c>
      <c r="AW157" s="13" t="s">
        <v>32</v>
      </c>
      <c r="AX157" s="13" t="s">
        <v>84</v>
      </c>
      <c r="AY157" s="242" t="s">
        <v>139</v>
      </c>
    </row>
    <row r="158" s="2" customFormat="1" ht="16.5" customHeight="1">
      <c r="A158" s="36"/>
      <c r="B158" s="37"/>
      <c r="C158" s="217" t="s">
        <v>150</v>
      </c>
      <c r="D158" s="217" t="s">
        <v>142</v>
      </c>
      <c r="E158" s="218" t="s">
        <v>167</v>
      </c>
      <c r="F158" s="219" t="s">
        <v>168</v>
      </c>
      <c r="G158" s="220" t="s">
        <v>145</v>
      </c>
      <c r="H158" s="221">
        <v>200</v>
      </c>
      <c r="I158" s="222"/>
      <c r="J158" s="223">
        <f>ROUND(I158*H158,2)</f>
        <v>0</v>
      </c>
      <c r="K158" s="224"/>
      <c r="L158" s="42"/>
      <c r="M158" s="225" t="s">
        <v>1</v>
      </c>
      <c r="N158" s="226" t="s">
        <v>41</v>
      </c>
      <c r="O158" s="89"/>
      <c r="P158" s="227">
        <f>O158*H158</f>
        <v>0</v>
      </c>
      <c r="Q158" s="227">
        <v>0</v>
      </c>
      <c r="R158" s="227">
        <f>Q158*H158</f>
        <v>0</v>
      </c>
      <c r="S158" s="227">
        <v>0.01</v>
      </c>
      <c r="T158" s="228">
        <f>S158*H158</f>
        <v>2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9" t="s">
        <v>146</v>
      </c>
      <c r="AT158" s="229" t="s">
        <v>142</v>
      </c>
      <c r="AU158" s="229" t="s">
        <v>86</v>
      </c>
      <c r="AY158" s="15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5" t="s">
        <v>84</v>
      </c>
      <c r="BK158" s="230">
        <f>ROUND(I158*H158,2)</f>
        <v>0</v>
      </c>
      <c r="BL158" s="15" t="s">
        <v>146</v>
      </c>
      <c r="BM158" s="229" t="s">
        <v>365</v>
      </c>
    </row>
    <row r="159" s="13" customFormat="1">
      <c r="A159" s="13"/>
      <c r="B159" s="231"/>
      <c r="C159" s="232"/>
      <c r="D159" s="233" t="s">
        <v>148</v>
      </c>
      <c r="E159" s="234" t="s">
        <v>1</v>
      </c>
      <c r="F159" s="235" t="s">
        <v>332</v>
      </c>
      <c r="G159" s="232"/>
      <c r="H159" s="236">
        <v>200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148</v>
      </c>
      <c r="AU159" s="242" t="s">
        <v>86</v>
      </c>
      <c r="AV159" s="13" t="s">
        <v>86</v>
      </c>
      <c r="AW159" s="13" t="s">
        <v>32</v>
      </c>
      <c r="AX159" s="13" t="s">
        <v>84</v>
      </c>
      <c r="AY159" s="242" t="s">
        <v>139</v>
      </c>
    </row>
    <row r="160" s="2" customFormat="1" ht="24.15" customHeight="1">
      <c r="A160" s="36"/>
      <c r="B160" s="37"/>
      <c r="C160" s="217" t="s">
        <v>156</v>
      </c>
      <c r="D160" s="217" t="s">
        <v>142</v>
      </c>
      <c r="E160" s="218" t="s">
        <v>171</v>
      </c>
      <c r="F160" s="219" t="s">
        <v>172</v>
      </c>
      <c r="G160" s="220" t="s">
        <v>145</v>
      </c>
      <c r="H160" s="221">
        <v>200</v>
      </c>
      <c r="I160" s="222"/>
      <c r="J160" s="223">
        <f>ROUND(I160*H160,2)</f>
        <v>0</v>
      </c>
      <c r="K160" s="224"/>
      <c r="L160" s="42"/>
      <c r="M160" s="225" t="s">
        <v>1</v>
      </c>
      <c r="N160" s="226" t="s">
        <v>41</v>
      </c>
      <c r="O160" s="89"/>
      <c r="P160" s="227">
        <f>O160*H160</f>
        <v>0</v>
      </c>
      <c r="Q160" s="227">
        <v>0</v>
      </c>
      <c r="R160" s="227">
        <f>Q160*H160</f>
        <v>0</v>
      </c>
      <c r="S160" s="227">
        <v>0.02</v>
      </c>
      <c r="T160" s="228">
        <f>S160*H160</f>
        <v>4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9" t="s">
        <v>146</v>
      </c>
      <c r="AT160" s="229" t="s">
        <v>142</v>
      </c>
      <c r="AU160" s="229" t="s">
        <v>86</v>
      </c>
      <c r="AY160" s="15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5" t="s">
        <v>84</v>
      </c>
      <c r="BK160" s="230">
        <f>ROUND(I160*H160,2)</f>
        <v>0</v>
      </c>
      <c r="BL160" s="15" t="s">
        <v>146</v>
      </c>
      <c r="BM160" s="229" t="s">
        <v>366</v>
      </c>
    </row>
    <row r="161" s="13" customFormat="1">
      <c r="A161" s="13"/>
      <c r="B161" s="231"/>
      <c r="C161" s="232"/>
      <c r="D161" s="233" t="s">
        <v>148</v>
      </c>
      <c r="E161" s="234" t="s">
        <v>1</v>
      </c>
      <c r="F161" s="235" t="s">
        <v>332</v>
      </c>
      <c r="G161" s="232"/>
      <c r="H161" s="236">
        <v>200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148</v>
      </c>
      <c r="AU161" s="242" t="s">
        <v>86</v>
      </c>
      <c r="AV161" s="13" t="s">
        <v>86</v>
      </c>
      <c r="AW161" s="13" t="s">
        <v>32</v>
      </c>
      <c r="AX161" s="13" t="s">
        <v>84</v>
      </c>
      <c r="AY161" s="242" t="s">
        <v>139</v>
      </c>
    </row>
    <row r="162" s="2" customFormat="1" ht="24.15" customHeight="1">
      <c r="A162" s="36"/>
      <c r="B162" s="37"/>
      <c r="C162" s="217" t="s">
        <v>260</v>
      </c>
      <c r="D162" s="217" t="s">
        <v>142</v>
      </c>
      <c r="E162" s="218" t="s">
        <v>175</v>
      </c>
      <c r="F162" s="219" t="s">
        <v>176</v>
      </c>
      <c r="G162" s="220" t="s">
        <v>177</v>
      </c>
      <c r="H162" s="221">
        <v>1</v>
      </c>
      <c r="I162" s="222"/>
      <c r="J162" s="223">
        <f>ROUND(I162*H162,2)</f>
        <v>0</v>
      </c>
      <c r="K162" s="224"/>
      <c r="L162" s="42"/>
      <c r="M162" s="225" t="s">
        <v>1</v>
      </c>
      <c r="N162" s="226" t="s">
        <v>41</v>
      </c>
      <c r="O162" s="89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9" t="s">
        <v>146</v>
      </c>
      <c r="AT162" s="229" t="s">
        <v>142</v>
      </c>
      <c r="AU162" s="229" t="s">
        <v>86</v>
      </c>
      <c r="AY162" s="15" t="s">
        <v>139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5" t="s">
        <v>84</v>
      </c>
      <c r="BK162" s="230">
        <f>ROUND(I162*H162,2)</f>
        <v>0</v>
      </c>
      <c r="BL162" s="15" t="s">
        <v>146</v>
      </c>
      <c r="BM162" s="229" t="s">
        <v>367</v>
      </c>
    </row>
    <row r="163" s="13" customFormat="1">
      <c r="A163" s="13"/>
      <c r="B163" s="231"/>
      <c r="C163" s="232"/>
      <c r="D163" s="233" t="s">
        <v>148</v>
      </c>
      <c r="E163" s="234" t="s">
        <v>1</v>
      </c>
      <c r="F163" s="235" t="s">
        <v>84</v>
      </c>
      <c r="G163" s="232"/>
      <c r="H163" s="236">
        <v>1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148</v>
      </c>
      <c r="AU163" s="242" t="s">
        <v>86</v>
      </c>
      <c r="AV163" s="13" t="s">
        <v>86</v>
      </c>
      <c r="AW163" s="13" t="s">
        <v>32</v>
      </c>
      <c r="AX163" s="13" t="s">
        <v>84</v>
      </c>
      <c r="AY163" s="242" t="s">
        <v>139</v>
      </c>
    </row>
    <row r="164" s="2" customFormat="1" ht="21.75" customHeight="1">
      <c r="A164" s="36"/>
      <c r="B164" s="37"/>
      <c r="C164" s="217" t="s">
        <v>262</v>
      </c>
      <c r="D164" s="217" t="s">
        <v>142</v>
      </c>
      <c r="E164" s="218" t="s">
        <v>180</v>
      </c>
      <c r="F164" s="219" t="s">
        <v>181</v>
      </c>
      <c r="G164" s="220" t="s">
        <v>177</v>
      </c>
      <c r="H164" s="221">
        <v>1</v>
      </c>
      <c r="I164" s="222"/>
      <c r="J164" s="223">
        <f>ROUND(I164*H164,2)</f>
        <v>0</v>
      </c>
      <c r="K164" s="224"/>
      <c r="L164" s="42"/>
      <c r="M164" s="225" t="s">
        <v>1</v>
      </c>
      <c r="N164" s="226" t="s">
        <v>41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9" t="s">
        <v>146</v>
      </c>
      <c r="AT164" s="229" t="s">
        <v>142</v>
      </c>
      <c r="AU164" s="229" t="s">
        <v>86</v>
      </c>
      <c r="AY164" s="15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5" t="s">
        <v>84</v>
      </c>
      <c r="BK164" s="230">
        <f>ROUND(I164*H164,2)</f>
        <v>0</v>
      </c>
      <c r="BL164" s="15" t="s">
        <v>146</v>
      </c>
      <c r="BM164" s="229" t="s">
        <v>368</v>
      </c>
    </row>
    <row r="165" s="13" customFormat="1">
      <c r="A165" s="13"/>
      <c r="B165" s="231"/>
      <c r="C165" s="232"/>
      <c r="D165" s="233" t="s">
        <v>148</v>
      </c>
      <c r="E165" s="234" t="s">
        <v>1</v>
      </c>
      <c r="F165" s="235" t="s">
        <v>84</v>
      </c>
      <c r="G165" s="232"/>
      <c r="H165" s="236">
        <v>1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148</v>
      </c>
      <c r="AU165" s="242" t="s">
        <v>86</v>
      </c>
      <c r="AV165" s="13" t="s">
        <v>86</v>
      </c>
      <c r="AW165" s="13" t="s">
        <v>32</v>
      </c>
      <c r="AX165" s="13" t="s">
        <v>84</v>
      </c>
      <c r="AY165" s="242" t="s">
        <v>139</v>
      </c>
    </row>
    <row r="166" s="12" customFormat="1" ht="22.8" customHeight="1">
      <c r="A166" s="12"/>
      <c r="B166" s="201"/>
      <c r="C166" s="202"/>
      <c r="D166" s="203" t="s">
        <v>75</v>
      </c>
      <c r="E166" s="215" t="s">
        <v>183</v>
      </c>
      <c r="F166" s="215" t="s">
        <v>184</v>
      </c>
      <c r="G166" s="202"/>
      <c r="H166" s="202"/>
      <c r="I166" s="205"/>
      <c r="J166" s="216">
        <f>BK166</f>
        <v>0</v>
      </c>
      <c r="K166" s="202"/>
      <c r="L166" s="207"/>
      <c r="M166" s="208"/>
      <c r="N166" s="209"/>
      <c r="O166" s="209"/>
      <c r="P166" s="210">
        <f>SUM(P167:P176)</f>
        <v>0</v>
      </c>
      <c r="Q166" s="209"/>
      <c r="R166" s="210">
        <f>SUM(R167:R176)</f>
        <v>0</v>
      </c>
      <c r="S166" s="209"/>
      <c r="T166" s="211">
        <f>SUM(T167:T176)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2" t="s">
        <v>84</v>
      </c>
      <c r="AT166" s="213" t="s">
        <v>75</v>
      </c>
      <c r="AU166" s="213" t="s">
        <v>84</v>
      </c>
      <c r="AY166" s="212" t="s">
        <v>139</v>
      </c>
      <c r="BK166" s="214">
        <f>SUM(BK167:BK176)</f>
        <v>0</v>
      </c>
    </row>
    <row r="167" s="2" customFormat="1" ht="21.75" customHeight="1">
      <c r="A167" s="36"/>
      <c r="B167" s="37"/>
      <c r="C167" s="217" t="s">
        <v>164</v>
      </c>
      <c r="D167" s="217" t="s">
        <v>142</v>
      </c>
      <c r="E167" s="218" t="s">
        <v>186</v>
      </c>
      <c r="F167" s="219" t="s">
        <v>187</v>
      </c>
      <c r="G167" s="220" t="s">
        <v>188</v>
      </c>
      <c r="H167" s="221">
        <v>133.54300000000001</v>
      </c>
      <c r="I167" s="222"/>
      <c r="J167" s="223">
        <f>ROUND(I167*H167,2)</f>
        <v>0</v>
      </c>
      <c r="K167" s="224"/>
      <c r="L167" s="42"/>
      <c r="M167" s="225" t="s">
        <v>1</v>
      </c>
      <c r="N167" s="226" t="s">
        <v>41</v>
      </c>
      <c r="O167" s="89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9" t="s">
        <v>146</v>
      </c>
      <c r="AT167" s="229" t="s">
        <v>142</v>
      </c>
      <c r="AU167" s="229" t="s">
        <v>86</v>
      </c>
      <c r="AY167" s="15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5" t="s">
        <v>84</v>
      </c>
      <c r="BK167" s="230">
        <f>ROUND(I167*H167,2)</f>
        <v>0</v>
      </c>
      <c r="BL167" s="15" t="s">
        <v>146</v>
      </c>
      <c r="BM167" s="229" t="s">
        <v>369</v>
      </c>
    </row>
    <row r="168" s="13" customFormat="1">
      <c r="A168" s="13"/>
      <c r="B168" s="231"/>
      <c r="C168" s="232"/>
      <c r="D168" s="233" t="s">
        <v>148</v>
      </c>
      <c r="E168" s="234" t="s">
        <v>1</v>
      </c>
      <c r="F168" s="235" t="s">
        <v>370</v>
      </c>
      <c r="G168" s="232"/>
      <c r="H168" s="236">
        <v>133.54300000000001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148</v>
      </c>
      <c r="AU168" s="242" t="s">
        <v>86</v>
      </c>
      <c r="AV168" s="13" t="s">
        <v>86</v>
      </c>
      <c r="AW168" s="13" t="s">
        <v>32</v>
      </c>
      <c r="AX168" s="13" t="s">
        <v>84</v>
      </c>
      <c r="AY168" s="242" t="s">
        <v>139</v>
      </c>
    </row>
    <row r="169" s="2" customFormat="1" ht="24.15" customHeight="1">
      <c r="A169" s="36"/>
      <c r="B169" s="37"/>
      <c r="C169" s="217" t="s">
        <v>266</v>
      </c>
      <c r="D169" s="217" t="s">
        <v>142</v>
      </c>
      <c r="E169" s="218" t="s">
        <v>192</v>
      </c>
      <c r="F169" s="219" t="s">
        <v>193</v>
      </c>
      <c r="G169" s="220" t="s">
        <v>188</v>
      </c>
      <c r="H169" s="221">
        <v>667.71500000000003</v>
      </c>
      <c r="I169" s="222"/>
      <c r="J169" s="223">
        <f>ROUND(I169*H169,2)</f>
        <v>0</v>
      </c>
      <c r="K169" s="224"/>
      <c r="L169" s="42"/>
      <c r="M169" s="225" t="s">
        <v>1</v>
      </c>
      <c r="N169" s="226" t="s">
        <v>41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9" t="s">
        <v>146</v>
      </c>
      <c r="AT169" s="229" t="s">
        <v>142</v>
      </c>
      <c r="AU169" s="229" t="s">
        <v>86</v>
      </c>
      <c r="AY169" s="15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5" t="s">
        <v>84</v>
      </c>
      <c r="BK169" s="230">
        <f>ROUND(I169*H169,2)</f>
        <v>0</v>
      </c>
      <c r="BL169" s="15" t="s">
        <v>146</v>
      </c>
      <c r="BM169" s="229" t="s">
        <v>371</v>
      </c>
    </row>
    <row r="170" s="13" customFormat="1">
      <c r="A170" s="13"/>
      <c r="B170" s="231"/>
      <c r="C170" s="232"/>
      <c r="D170" s="233" t="s">
        <v>148</v>
      </c>
      <c r="E170" s="234" t="s">
        <v>1</v>
      </c>
      <c r="F170" s="235" t="s">
        <v>372</v>
      </c>
      <c r="G170" s="232"/>
      <c r="H170" s="236">
        <v>667.71500000000003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148</v>
      </c>
      <c r="AU170" s="242" t="s">
        <v>86</v>
      </c>
      <c r="AV170" s="13" t="s">
        <v>86</v>
      </c>
      <c r="AW170" s="13" t="s">
        <v>32</v>
      </c>
      <c r="AX170" s="13" t="s">
        <v>84</v>
      </c>
      <c r="AY170" s="242" t="s">
        <v>139</v>
      </c>
    </row>
    <row r="171" s="2" customFormat="1" ht="37.8" customHeight="1">
      <c r="A171" s="36"/>
      <c r="B171" s="37"/>
      <c r="C171" s="217" t="s">
        <v>373</v>
      </c>
      <c r="D171" s="217" t="s">
        <v>142</v>
      </c>
      <c r="E171" s="218" t="s">
        <v>374</v>
      </c>
      <c r="F171" s="219" t="s">
        <v>375</v>
      </c>
      <c r="G171" s="220" t="s">
        <v>188</v>
      </c>
      <c r="H171" s="221">
        <v>20.273</v>
      </c>
      <c r="I171" s="222"/>
      <c r="J171" s="223">
        <f>ROUND(I171*H171,2)</f>
        <v>0</v>
      </c>
      <c r="K171" s="224"/>
      <c r="L171" s="42"/>
      <c r="M171" s="225" t="s">
        <v>1</v>
      </c>
      <c r="N171" s="226" t="s">
        <v>41</v>
      </c>
      <c r="O171" s="89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9" t="s">
        <v>146</v>
      </c>
      <c r="AT171" s="229" t="s">
        <v>142</v>
      </c>
      <c r="AU171" s="229" t="s">
        <v>86</v>
      </c>
      <c r="AY171" s="15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5" t="s">
        <v>84</v>
      </c>
      <c r="BK171" s="230">
        <f>ROUND(I171*H171,2)</f>
        <v>0</v>
      </c>
      <c r="BL171" s="15" t="s">
        <v>146</v>
      </c>
      <c r="BM171" s="229" t="s">
        <v>376</v>
      </c>
    </row>
    <row r="172" s="13" customFormat="1">
      <c r="A172" s="13"/>
      <c r="B172" s="231"/>
      <c r="C172" s="232"/>
      <c r="D172" s="233" t="s">
        <v>148</v>
      </c>
      <c r="E172" s="234" t="s">
        <v>1</v>
      </c>
      <c r="F172" s="235" t="s">
        <v>377</v>
      </c>
      <c r="G172" s="232"/>
      <c r="H172" s="236">
        <v>20.273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148</v>
      </c>
      <c r="AU172" s="242" t="s">
        <v>86</v>
      </c>
      <c r="AV172" s="13" t="s">
        <v>86</v>
      </c>
      <c r="AW172" s="13" t="s">
        <v>32</v>
      </c>
      <c r="AX172" s="13" t="s">
        <v>84</v>
      </c>
      <c r="AY172" s="242" t="s">
        <v>139</v>
      </c>
    </row>
    <row r="173" s="2" customFormat="1" ht="33" customHeight="1">
      <c r="A173" s="36"/>
      <c r="B173" s="37"/>
      <c r="C173" s="217" t="s">
        <v>269</v>
      </c>
      <c r="D173" s="217" t="s">
        <v>142</v>
      </c>
      <c r="E173" s="218" t="s">
        <v>197</v>
      </c>
      <c r="F173" s="219" t="s">
        <v>198</v>
      </c>
      <c r="G173" s="220" t="s">
        <v>188</v>
      </c>
      <c r="H173" s="221">
        <v>23</v>
      </c>
      <c r="I173" s="222"/>
      <c r="J173" s="223">
        <f>ROUND(I173*H173,2)</f>
        <v>0</v>
      </c>
      <c r="K173" s="224"/>
      <c r="L173" s="42"/>
      <c r="M173" s="225" t="s">
        <v>1</v>
      </c>
      <c r="N173" s="226" t="s">
        <v>41</v>
      </c>
      <c r="O173" s="89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9" t="s">
        <v>146</v>
      </c>
      <c r="AT173" s="229" t="s">
        <v>142</v>
      </c>
      <c r="AU173" s="229" t="s">
        <v>86</v>
      </c>
      <c r="AY173" s="15" t="s">
        <v>139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5" t="s">
        <v>84</v>
      </c>
      <c r="BK173" s="230">
        <f>ROUND(I173*H173,2)</f>
        <v>0</v>
      </c>
      <c r="BL173" s="15" t="s">
        <v>146</v>
      </c>
      <c r="BM173" s="229" t="s">
        <v>378</v>
      </c>
    </row>
    <row r="174" s="13" customFormat="1">
      <c r="A174" s="13"/>
      <c r="B174" s="231"/>
      <c r="C174" s="232"/>
      <c r="D174" s="233" t="s">
        <v>148</v>
      </c>
      <c r="E174" s="234" t="s">
        <v>1</v>
      </c>
      <c r="F174" s="235" t="s">
        <v>379</v>
      </c>
      <c r="G174" s="232"/>
      <c r="H174" s="236">
        <v>23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148</v>
      </c>
      <c r="AU174" s="242" t="s">
        <v>86</v>
      </c>
      <c r="AV174" s="13" t="s">
        <v>86</v>
      </c>
      <c r="AW174" s="13" t="s">
        <v>32</v>
      </c>
      <c r="AX174" s="13" t="s">
        <v>84</v>
      </c>
      <c r="AY174" s="242" t="s">
        <v>139</v>
      </c>
    </row>
    <row r="175" s="2" customFormat="1" ht="24.15" customHeight="1">
      <c r="A175" s="36"/>
      <c r="B175" s="37"/>
      <c r="C175" s="217" t="s">
        <v>272</v>
      </c>
      <c r="D175" s="217" t="s">
        <v>142</v>
      </c>
      <c r="E175" s="218" t="s">
        <v>202</v>
      </c>
      <c r="F175" s="219" t="s">
        <v>203</v>
      </c>
      <c r="G175" s="220" t="s">
        <v>188</v>
      </c>
      <c r="H175" s="221">
        <v>90.269999999999996</v>
      </c>
      <c r="I175" s="222"/>
      <c r="J175" s="223">
        <f>ROUND(I175*H175,2)</f>
        <v>0</v>
      </c>
      <c r="K175" s="224"/>
      <c r="L175" s="42"/>
      <c r="M175" s="225" t="s">
        <v>1</v>
      </c>
      <c r="N175" s="226" t="s">
        <v>41</v>
      </c>
      <c r="O175" s="89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9" t="s">
        <v>146</v>
      </c>
      <c r="AT175" s="229" t="s">
        <v>142</v>
      </c>
      <c r="AU175" s="229" t="s">
        <v>86</v>
      </c>
      <c r="AY175" s="15" t="s">
        <v>139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5" t="s">
        <v>84</v>
      </c>
      <c r="BK175" s="230">
        <f>ROUND(I175*H175,2)</f>
        <v>0</v>
      </c>
      <c r="BL175" s="15" t="s">
        <v>146</v>
      </c>
      <c r="BM175" s="229" t="s">
        <v>380</v>
      </c>
    </row>
    <row r="176" s="13" customFormat="1">
      <c r="A176" s="13"/>
      <c r="B176" s="231"/>
      <c r="C176" s="232"/>
      <c r="D176" s="233" t="s">
        <v>148</v>
      </c>
      <c r="E176" s="234" t="s">
        <v>1</v>
      </c>
      <c r="F176" s="235" t="s">
        <v>381</v>
      </c>
      <c r="G176" s="232"/>
      <c r="H176" s="236">
        <v>90.269999999999996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148</v>
      </c>
      <c r="AU176" s="242" t="s">
        <v>86</v>
      </c>
      <c r="AV176" s="13" t="s">
        <v>86</v>
      </c>
      <c r="AW176" s="13" t="s">
        <v>32</v>
      </c>
      <c r="AX176" s="13" t="s">
        <v>84</v>
      </c>
      <c r="AY176" s="242" t="s">
        <v>139</v>
      </c>
    </row>
    <row r="177" s="12" customFormat="1" ht="22.8" customHeight="1">
      <c r="A177" s="12"/>
      <c r="B177" s="201"/>
      <c r="C177" s="202"/>
      <c r="D177" s="203" t="s">
        <v>75</v>
      </c>
      <c r="E177" s="215" t="s">
        <v>206</v>
      </c>
      <c r="F177" s="215" t="s">
        <v>207</v>
      </c>
      <c r="G177" s="202"/>
      <c r="H177" s="202"/>
      <c r="I177" s="205"/>
      <c r="J177" s="216">
        <f>BK177</f>
        <v>0</v>
      </c>
      <c r="K177" s="202"/>
      <c r="L177" s="207"/>
      <c r="M177" s="208"/>
      <c r="N177" s="209"/>
      <c r="O177" s="209"/>
      <c r="P177" s="210">
        <f>SUM(P178:P181)</f>
        <v>0</v>
      </c>
      <c r="Q177" s="209"/>
      <c r="R177" s="210">
        <f>SUM(R178:R181)</f>
        <v>0</v>
      </c>
      <c r="S177" s="209"/>
      <c r="T177" s="211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2" t="s">
        <v>84</v>
      </c>
      <c r="AT177" s="213" t="s">
        <v>75</v>
      </c>
      <c r="AU177" s="213" t="s">
        <v>84</v>
      </c>
      <c r="AY177" s="212" t="s">
        <v>139</v>
      </c>
      <c r="BK177" s="214">
        <f>SUM(BK178:BK181)</f>
        <v>0</v>
      </c>
    </row>
    <row r="178" s="2" customFormat="1" ht="33" customHeight="1">
      <c r="A178" s="36"/>
      <c r="B178" s="37"/>
      <c r="C178" s="217" t="s">
        <v>275</v>
      </c>
      <c r="D178" s="217" t="s">
        <v>142</v>
      </c>
      <c r="E178" s="218" t="s">
        <v>209</v>
      </c>
      <c r="F178" s="219" t="s">
        <v>210</v>
      </c>
      <c r="G178" s="220" t="s">
        <v>188</v>
      </c>
      <c r="H178" s="221">
        <v>10.089</v>
      </c>
      <c r="I178" s="222"/>
      <c r="J178" s="223">
        <f>ROUND(I178*H178,2)</f>
        <v>0</v>
      </c>
      <c r="K178" s="224"/>
      <c r="L178" s="42"/>
      <c r="M178" s="225" t="s">
        <v>1</v>
      </c>
      <c r="N178" s="226" t="s">
        <v>41</v>
      </c>
      <c r="O178" s="89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9" t="s">
        <v>146</v>
      </c>
      <c r="AT178" s="229" t="s">
        <v>142</v>
      </c>
      <c r="AU178" s="229" t="s">
        <v>86</v>
      </c>
      <c r="AY178" s="15" t="s">
        <v>139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5" t="s">
        <v>84</v>
      </c>
      <c r="BK178" s="230">
        <f>ROUND(I178*H178,2)</f>
        <v>0</v>
      </c>
      <c r="BL178" s="15" t="s">
        <v>146</v>
      </c>
      <c r="BM178" s="229" t="s">
        <v>382</v>
      </c>
    </row>
    <row r="179" s="13" customFormat="1">
      <c r="A179" s="13"/>
      <c r="B179" s="231"/>
      <c r="C179" s="232"/>
      <c r="D179" s="233" t="s">
        <v>148</v>
      </c>
      <c r="E179" s="234" t="s">
        <v>1</v>
      </c>
      <c r="F179" s="235" t="s">
        <v>383</v>
      </c>
      <c r="G179" s="232"/>
      <c r="H179" s="236">
        <v>10.089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148</v>
      </c>
      <c r="AU179" s="242" t="s">
        <v>86</v>
      </c>
      <c r="AV179" s="13" t="s">
        <v>86</v>
      </c>
      <c r="AW179" s="13" t="s">
        <v>32</v>
      </c>
      <c r="AX179" s="13" t="s">
        <v>84</v>
      </c>
      <c r="AY179" s="242" t="s">
        <v>139</v>
      </c>
    </row>
    <row r="180" s="2" customFormat="1" ht="33" customHeight="1">
      <c r="A180" s="36"/>
      <c r="B180" s="37"/>
      <c r="C180" s="217" t="s">
        <v>278</v>
      </c>
      <c r="D180" s="217" t="s">
        <v>142</v>
      </c>
      <c r="E180" s="218" t="s">
        <v>214</v>
      </c>
      <c r="F180" s="219" t="s">
        <v>215</v>
      </c>
      <c r="G180" s="220" t="s">
        <v>188</v>
      </c>
      <c r="H180" s="221">
        <v>10.089</v>
      </c>
      <c r="I180" s="222"/>
      <c r="J180" s="223">
        <f>ROUND(I180*H180,2)</f>
        <v>0</v>
      </c>
      <c r="K180" s="224"/>
      <c r="L180" s="42"/>
      <c r="M180" s="225" t="s">
        <v>1</v>
      </c>
      <c r="N180" s="226" t="s">
        <v>41</v>
      </c>
      <c r="O180" s="89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9" t="s">
        <v>146</v>
      </c>
      <c r="AT180" s="229" t="s">
        <v>142</v>
      </c>
      <c r="AU180" s="229" t="s">
        <v>86</v>
      </c>
      <c r="AY180" s="15" t="s">
        <v>139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5" t="s">
        <v>84</v>
      </c>
      <c r="BK180" s="230">
        <f>ROUND(I180*H180,2)</f>
        <v>0</v>
      </c>
      <c r="BL180" s="15" t="s">
        <v>146</v>
      </c>
      <c r="BM180" s="229" t="s">
        <v>384</v>
      </c>
    </row>
    <row r="181" s="13" customFormat="1">
      <c r="A181" s="13"/>
      <c r="B181" s="231"/>
      <c r="C181" s="232"/>
      <c r="D181" s="233" t="s">
        <v>148</v>
      </c>
      <c r="E181" s="234" t="s">
        <v>1</v>
      </c>
      <c r="F181" s="235" t="s">
        <v>383</v>
      </c>
      <c r="G181" s="232"/>
      <c r="H181" s="236">
        <v>10.089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148</v>
      </c>
      <c r="AU181" s="242" t="s">
        <v>86</v>
      </c>
      <c r="AV181" s="13" t="s">
        <v>86</v>
      </c>
      <c r="AW181" s="13" t="s">
        <v>32</v>
      </c>
      <c r="AX181" s="13" t="s">
        <v>84</v>
      </c>
      <c r="AY181" s="242" t="s">
        <v>139</v>
      </c>
    </row>
    <row r="182" s="12" customFormat="1" ht="25.92" customHeight="1">
      <c r="A182" s="12"/>
      <c r="B182" s="201"/>
      <c r="C182" s="202"/>
      <c r="D182" s="203" t="s">
        <v>75</v>
      </c>
      <c r="E182" s="204" t="s">
        <v>217</v>
      </c>
      <c r="F182" s="204" t="s">
        <v>218</v>
      </c>
      <c r="G182" s="202"/>
      <c r="H182" s="202"/>
      <c r="I182" s="205"/>
      <c r="J182" s="206">
        <f>BK182</f>
        <v>0</v>
      </c>
      <c r="K182" s="202"/>
      <c r="L182" s="207"/>
      <c r="M182" s="208"/>
      <c r="N182" s="209"/>
      <c r="O182" s="209"/>
      <c r="P182" s="210">
        <f>P183+P185+P187+P190</f>
        <v>0</v>
      </c>
      <c r="Q182" s="209"/>
      <c r="R182" s="210">
        <f>R183+R185+R187+R190</f>
        <v>0</v>
      </c>
      <c r="S182" s="209"/>
      <c r="T182" s="211">
        <f>T183+T185+T187+T190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2" t="s">
        <v>150</v>
      </c>
      <c r="AT182" s="213" t="s">
        <v>75</v>
      </c>
      <c r="AU182" s="213" t="s">
        <v>76</v>
      </c>
      <c r="AY182" s="212" t="s">
        <v>139</v>
      </c>
      <c r="BK182" s="214">
        <f>BK183+BK185+BK187+BK190</f>
        <v>0</v>
      </c>
    </row>
    <row r="183" s="12" customFormat="1" ht="22.8" customHeight="1">
      <c r="A183" s="12"/>
      <c r="B183" s="201"/>
      <c r="C183" s="202"/>
      <c r="D183" s="203" t="s">
        <v>75</v>
      </c>
      <c r="E183" s="215" t="s">
        <v>219</v>
      </c>
      <c r="F183" s="215" t="s">
        <v>220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P184</f>
        <v>0</v>
      </c>
      <c r="Q183" s="209"/>
      <c r="R183" s="210">
        <f>R184</f>
        <v>0</v>
      </c>
      <c r="S183" s="209"/>
      <c r="T183" s="211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150</v>
      </c>
      <c r="AT183" s="213" t="s">
        <v>75</v>
      </c>
      <c r="AU183" s="213" t="s">
        <v>84</v>
      </c>
      <c r="AY183" s="212" t="s">
        <v>139</v>
      </c>
      <c r="BK183" s="214">
        <f>BK184</f>
        <v>0</v>
      </c>
    </row>
    <row r="184" s="2" customFormat="1" ht="24.15" customHeight="1">
      <c r="A184" s="36"/>
      <c r="B184" s="37"/>
      <c r="C184" s="217" t="s">
        <v>8</v>
      </c>
      <c r="D184" s="217" t="s">
        <v>142</v>
      </c>
      <c r="E184" s="218" t="s">
        <v>222</v>
      </c>
      <c r="F184" s="219" t="s">
        <v>223</v>
      </c>
      <c r="G184" s="220" t="s">
        <v>224</v>
      </c>
      <c r="H184" s="221">
        <v>1</v>
      </c>
      <c r="I184" s="222"/>
      <c r="J184" s="223">
        <f>ROUND(I184*H184,2)</f>
        <v>0</v>
      </c>
      <c r="K184" s="224"/>
      <c r="L184" s="42"/>
      <c r="M184" s="225" t="s">
        <v>1</v>
      </c>
      <c r="N184" s="226" t="s">
        <v>41</v>
      </c>
      <c r="O184" s="89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9" t="s">
        <v>225</v>
      </c>
      <c r="AT184" s="229" t="s">
        <v>142</v>
      </c>
      <c r="AU184" s="229" t="s">
        <v>86</v>
      </c>
      <c r="AY184" s="15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5" t="s">
        <v>84</v>
      </c>
      <c r="BK184" s="230">
        <f>ROUND(I184*H184,2)</f>
        <v>0</v>
      </c>
      <c r="BL184" s="15" t="s">
        <v>225</v>
      </c>
      <c r="BM184" s="229" t="s">
        <v>385</v>
      </c>
    </row>
    <row r="185" s="12" customFormat="1" ht="22.8" customHeight="1">
      <c r="A185" s="12"/>
      <c r="B185" s="201"/>
      <c r="C185" s="202"/>
      <c r="D185" s="203" t="s">
        <v>75</v>
      </c>
      <c r="E185" s="215" t="s">
        <v>227</v>
      </c>
      <c r="F185" s="215" t="s">
        <v>228</v>
      </c>
      <c r="G185" s="202"/>
      <c r="H185" s="202"/>
      <c r="I185" s="205"/>
      <c r="J185" s="216">
        <f>BK185</f>
        <v>0</v>
      </c>
      <c r="K185" s="202"/>
      <c r="L185" s="207"/>
      <c r="M185" s="208"/>
      <c r="N185" s="209"/>
      <c r="O185" s="209"/>
      <c r="P185" s="210">
        <f>P186</f>
        <v>0</v>
      </c>
      <c r="Q185" s="209"/>
      <c r="R185" s="210">
        <f>R186</f>
        <v>0</v>
      </c>
      <c r="S185" s="209"/>
      <c r="T185" s="211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2" t="s">
        <v>150</v>
      </c>
      <c r="AT185" s="213" t="s">
        <v>75</v>
      </c>
      <c r="AU185" s="213" t="s">
        <v>84</v>
      </c>
      <c r="AY185" s="212" t="s">
        <v>139</v>
      </c>
      <c r="BK185" s="214">
        <f>BK186</f>
        <v>0</v>
      </c>
    </row>
    <row r="186" s="2" customFormat="1" ht="24.15" customHeight="1">
      <c r="A186" s="36"/>
      <c r="B186" s="37"/>
      <c r="C186" s="217" t="s">
        <v>281</v>
      </c>
      <c r="D186" s="217" t="s">
        <v>142</v>
      </c>
      <c r="E186" s="218" t="s">
        <v>230</v>
      </c>
      <c r="F186" s="219" t="s">
        <v>231</v>
      </c>
      <c r="G186" s="220" t="s">
        <v>224</v>
      </c>
      <c r="H186" s="221">
        <v>1</v>
      </c>
      <c r="I186" s="222"/>
      <c r="J186" s="223">
        <f>ROUND(I186*H186,2)</f>
        <v>0</v>
      </c>
      <c r="K186" s="224"/>
      <c r="L186" s="42"/>
      <c r="M186" s="225" t="s">
        <v>1</v>
      </c>
      <c r="N186" s="226" t="s">
        <v>41</v>
      </c>
      <c r="O186" s="89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9" t="s">
        <v>225</v>
      </c>
      <c r="AT186" s="229" t="s">
        <v>142</v>
      </c>
      <c r="AU186" s="229" t="s">
        <v>86</v>
      </c>
      <c r="AY186" s="15" t="s">
        <v>139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5" t="s">
        <v>84</v>
      </c>
      <c r="BK186" s="230">
        <f>ROUND(I186*H186,2)</f>
        <v>0</v>
      </c>
      <c r="BL186" s="15" t="s">
        <v>225</v>
      </c>
      <c r="BM186" s="229" t="s">
        <v>386</v>
      </c>
    </row>
    <row r="187" s="12" customFormat="1" ht="22.8" customHeight="1">
      <c r="A187" s="12"/>
      <c r="B187" s="201"/>
      <c r="C187" s="202"/>
      <c r="D187" s="203" t="s">
        <v>75</v>
      </c>
      <c r="E187" s="215" t="s">
        <v>233</v>
      </c>
      <c r="F187" s="215" t="s">
        <v>234</v>
      </c>
      <c r="G187" s="202"/>
      <c r="H187" s="202"/>
      <c r="I187" s="205"/>
      <c r="J187" s="216">
        <f>BK187</f>
        <v>0</v>
      </c>
      <c r="K187" s="202"/>
      <c r="L187" s="207"/>
      <c r="M187" s="208"/>
      <c r="N187" s="209"/>
      <c r="O187" s="209"/>
      <c r="P187" s="210">
        <f>SUM(P188:P189)</f>
        <v>0</v>
      </c>
      <c r="Q187" s="209"/>
      <c r="R187" s="210">
        <f>SUM(R188:R189)</f>
        <v>0</v>
      </c>
      <c r="S187" s="209"/>
      <c r="T187" s="211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2" t="s">
        <v>150</v>
      </c>
      <c r="AT187" s="213" t="s">
        <v>75</v>
      </c>
      <c r="AU187" s="213" t="s">
        <v>84</v>
      </c>
      <c r="AY187" s="212" t="s">
        <v>139</v>
      </c>
      <c r="BK187" s="214">
        <f>SUM(BK188:BK189)</f>
        <v>0</v>
      </c>
    </row>
    <row r="188" s="2" customFormat="1" ht="21.75" customHeight="1">
      <c r="A188" s="36"/>
      <c r="B188" s="37"/>
      <c r="C188" s="217" t="s">
        <v>185</v>
      </c>
      <c r="D188" s="217" t="s">
        <v>142</v>
      </c>
      <c r="E188" s="218" t="s">
        <v>236</v>
      </c>
      <c r="F188" s="219" t="s">
        <v>237</v>
      </c>
      <c r="G188" s="220" t="s">
        <v>238</v>
      </c>
      <c r="H188" s="221">
        <v>1</v>
      </c>
      <c r="I188" s="222"/>
      <c r="J188" s="223">
        <f>ROUND(I188*H188,2)</f>
        <v>0</v>
      </c>
      <c r="K188" s="224"/>
      <c r="L188" s="42"/>
      <c r="M188" s="225" t="s">
        <v>1</v>
      </c>
      <c r="N188" s="226" t="s">
        <v>41</v>
      </c>
      <c r="O188" s="89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9" t="s">
        <v>225</v>
      </c>
      <c r="AT188" s="229" t="s">
        <v>142</v>
      </c>
      <c r="AU188" s="229" t="s">
        <v>86</v>
      </c>
      <c r="AY188" s="15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5" t="s">
        <v>84</v>
      </c>
      <c r="BK188" s="230">
        <f>ROUND(I188*H188,2)</f>
        <v>0</v>
      </c>
      <c r="BL188" s="15" t="s">
        <v>225</v>
      </c>
      <c r="BM188" s="229" t="s">
        <v>387</v>
      </c>
    </row>
    <row r="189" s="2" customFormat="1" ht="24.15" customHeight="1">
      <c r="A189" s="36"/>
      <c r="B189" s="37"/>
      <c r="C189" s="217" t="s">
        <v>191</v>
      </c>
      <c r="D189" s="217" t="s">
        <v>142</v>
      </c>
      <c r="E189" s="218" t="s">
        <v>241</v>
      </c>
      <c r="F189" s="219" t="s">
        <v>242</v>
      </c>
      <c r="G189" s="220" t="s">
        <v>224</v>
      </c>
      <c r="H189" s="221">
        <v>1</v>
      </c>
      <c r="I189" s="222"/>
      <c r="J189" s="223">
        <f>ROUND(I189*H189,2)</f>
        <v>0</v>
      </c>
      <c r="K189" s="224"/>
      <c r="L189" s="42"/>
      <c r="M189" s="225" t="s">
        <v>1</v>
      </c>
      <c r="N189" s="226" t="s">
        <v>41</v>
      </c>
      <c r="O189" s="89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9" t="s">
        <v>225</v>
      </c>
      <c r="AT189" s="229" t="s">
        <v>142</v>
      </c>
      <c r="AU189" s="229" t="s">
        <v>86</v>
      </c>
      <c r="AY189" s="15" t="s">
        <v>139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5" t="s">
        <v>84</v>
      </c>
      <c r="BK189" s="230">
        <f>ROUND(I189*H189,2)</f>
        <v>0</v>
      </c>
      <c r="BL189" s="15" t="s">
        <v>225</v>
      </c>
      <c r="BM189" s="229" t="s">
        <v>388</v>
      </c>
    </row>
    <row r="190" s="12" customFormat="1" ht="22.8" customHeight="1">
      <c r="A190" s="12"/>
      <c r="B190" s="201"/>
      <c r="C190" s="202"/>
      <c r="D190" s="203" t="s">
        <v>75</v>
      </c>
      <c r="E190" s="215" t="s">
        <v>244</v>
      </c>
      <c r="F190" s="215" t="s">
        <v>245</v>
      </c>
      <c r="G190" s="202"/>
      <c r="H190" s="202"/>
      <c r="I190" s="205"/>
      <c r="J190" s="216">
        <f>BK190</f>
        <v>0</v>
      </c>
      <c r="K190" s="202"/>
      <c r="L190" s="207"/>
      <c r="M190" s="208"/>
      <c r="N190" s="209"/>
      <c r="O190" s="209"/>
      <c r="P190" s="210">
        <f>P191</f>
        <v>0</v>
      </c>
      <c r="Q190" s="209"/>
      <c r="R190" s="210">
        <f>R191</f>
        <v>0</v>
      </c>
      <c r="S190" s="209"/>
      <c r="T190" s="211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2" t="s">
        <v>150</v>
      </c>
      <c r="AT190" s="213" t="s">
        <v>75</v>
      </c>
      <c r="AU190" s="213" t="s">
        <v>84</v>
      </c>
      <c r="AY190" s="212" t="s">
        <v>139</v>
      </c>
      <c r="BK190" s="214">
        <f>BK191</f>
        <v>0</v>
      </c>
    </row>
    <row r="191" s="2" customFormat="1" ht="16.5" customHeight="1">
      <c r="A191" s="36"/>
      <c r="B191" s="37"/>
      <c r="C191" s="217" t="s">
        <v>287</v>
      </c>
      <c r="D191" s="217" t="s">
        <v>142</v>
      </c>
      <c r="E191" s="218" t="s">
        <v>247</v>
      </c>
      <c r="F191" s="219" t="s">
        <v>248</v>
      </c>
      <c r="G191" s="220" t="s">
        <v>224</v>
      </c>
      <c r="H191" s="221">
        <v>1</v>
      </c>
      <c r="I191" s="222"/>
      <c r="J191" s="223">
        <f>ROUND(I191*H191,2)</f>
        <v>0</v>
      </c>
      <c r="K191" s="224"/>
      <c r="L191" s="42"/>
      <c r="M191" s="243" t="s">
        <v>1</v>
      </c>
      <c r="N191" s="244" t="s">
        <v>41</v>
      </c>
      <c r="O191" s="245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9" t="s">
        <v>225</v>
      </c>
      <c r="AT191" s="229" t="s">
        <v>142</v>
      </c>
      <c r="AU191" s="229" t="s">
        <v>86</v>
      </c>
      <c r="AY191" s="15" t="s">
        <v>139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5" t="s">
        <v>84</v>
      </c>
      <c r="BK191" s="230">
        <f>ROUND(I191*H191,2)</f>
        <v>0</v>
      </c>
      <c r="BL191" s="15" t="s">
        <v>225</v>
      </c>
      <c r="BM191" s="229" t="s">
        <v>389</v>
      </c>
    </row>
    <row r="192" s="2" customFormat="1" ht="6.96" customHeight="1">
      <c r="A192" s="36"/>
      <c r="B192" s="64"/>
      <c r="C192" s="65"/>
      <c r="D192" s="65"/>
      <c r="E192" s="65"/>
      <c r="F192" s="65"/>
      <c r="G192" s="65"/>
      <c r="H192" s="65"/>
      <c r="I192" s="65"/>
      <c r="J192" s="65"/>
      <c r="K192" s="65"/>
      <c r="L192" s="42"/>
      <c r="M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</row>
  </sheetData>
  <sheetProtection sheet="1" autoFilter="0" formatColumns="0" formatRows="0" objects="1" scenarios="1" spinCount="100000" saltValue="0o3DsEccdpoFLEPKjNANxEfUOJ3qbRVETeckvlHdhb+WO5pEHu+TOq6kh0oTxWGp4GbNW5rA6++M8S2YR/9nzg==" hashValue="0xFtknjxua6Tszi/Mn02V6iHiScOZlUU8lmpoMOjltm6Yq+cXA9hKVpHOC3AKzi3Q3DpoDU4D+h6ZlRSQS5hcg==" algorithmName="SHA-512" password="CC35"/>
  <autoFilter ref="C127:K19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86</v>
      </c>
    </row>
    <row r="4" s="1" customFormat="1" ht="24.96" customHeight="1">
      <c r="B4" s="18"/>
      <c r="D4" s="136" t="s">
        <v>105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Opravy MK a chodníků na ul. Slezská, Český Těšín-část chodníky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390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18. 3. 2025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ROUND(J127,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ROUND((SUM(BE127:BE171)),  2)</f>
        <v>0</v>
      </c>
      <c r="G33" s="36"/>
      <c r="H33" s="36"/>
      <c r="I33" s="153">
        <v>0.20999999999999999</v>
      </c>
      <c r="J33" s="152">
        <f>ROUND(((SUM(BE127:BE171))*I33),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ROUND((SUM(BF127:BF171)),  2)</f>
        <v>0</v>
      </c>
      <c r="G34" s="36"/>
      <c r="H34" s="36"/>
      <c r="I34" s="153">
        <v>0.14999999999999999</v>
      </c>
      <c r="J34" s="152">
        <f>ROUND(((SUM(BF127:BF171))*I34),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ROUND((SUM(BG127:BG171)),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ROUND((SUM(BH127:BH171)),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ROUND((SUM(BI127:BI171)),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Opravy MK a chodníků na ul. Slezská, Český Těšín-část chodníky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CH5 - Chodník č. 5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Těšín</v>
      </c>
      <c r="G89" s="38"/>
      <c r="H89" s="38"/>
      <c r="I89" s="30" t="s">
        <v>22</v>
      </c>
      <c r="J89" s="77" t="str">
        <f>IF(J12="","",J12)</f>
        <v>18. 3. 2025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Město Český Těšín</v>
      </c>
      <c r="G91" s="38"/>
      <c r="H91" s="38"/>
      <c r="I91" s="30" t="s">
        <v>30</v>
      </c>
      <c r="J91" s="34" t="str">
        <f>E21</f>
        <v>ŠNAPKA SLUŽBY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Ivan Šnapka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111</v>
      </c>
      <c r="D96" s="38"/>
      <c r="E96" s="38"/>
      <c r="F96" s="38"/>
      <c r="G96" s="38"/>
      <c r="H96" s="38"/>
      <c r="I96" s="38"/>
      <c r="J96" s="108">
        <f>J127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J129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115</v>
      </c>
      <c r="E99" s="186"/>
      <c r="F99" s="186"/>
      <c r="G99" s="186"/>
      <c r="H99" s="186"/>
      <c r="I99" s="186"/>
      <c r="J99" s="187">
        <f>J132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116</v>
      </c>
      <c r="E100" s="186"/>
      <c r="F100" s="186"/>
      <c r="G100" s="186"/>
      <c r="H100" s="186"/>
      <c r="I100" s="186"/>
      <c r="J100" s="187">
        <f>J139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117</v>
      </c>
      <c r="E101" s="186"/>
      <c r="F101" s="186"/>
      <c r="G101" s="186"/>
      <c r="H101" s="186"/>
      <c r="I101" s="186"/>
      <c r="J101" s="187">
        <f>J148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118</v>
      </c>
      <c r="E102" s="186"/>
      <c r="F102" s="186"/>
      <c r="G102" s="186"/>
      <c r="H102" s="186"/>
      <c r="I102" s="186"/>
      <c r="J102" s="187">
        <f>J157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119</v>
      </c>
      <c r="E103" s="180"/>
      <c r="F103" s="180"/>
      <c r="G103" s="180"/>
      <c r="H103" s="180"/>
      <c r="I103" s="180"/>
      <c r="J103" s="181">
        <f>J162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120</v>
      </c>
      <c r="E104" s="186"/>
      <c r="F104" s="186"/>
      <c r="G104" s="186"/>
      <c r="H104" s="186"/>
      <c r="I104" s="186"/>
      <c r="J104" s="187">
        <f>J163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121</v>
      </c>
      <c r="E105" s="186"/>
      <c r="F105" s="186"/>
      <c r="G105" s="186"/>
      <c r="H105" s="186"/>
      <c r="I105" s="186"/>
      <c r="J105" s="187">
        <f>J165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122</v>
      </c>
      <c r="E106" s="186"/>
      <c r="F106" s="186"/>
      <c r="G106" s="186"/>
      <c r="H106" s="186"/>
      <c r="I106" s="186"/>
      <c r="J106" s="187">
        <f>J167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123</v>
      </c>
      <c r="E107" s="186"/>
      <c r="F107" s="186"/>
      <c r="G107" s="186"/>
      <c r="H107" s="186"/>
      <c r="I107" s="186"/>
      <c r="J107" s="187">
        <f>J170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124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172" t="str">
        <f>E7</f>
        <v>Opravy MK a chodníků na ul. Slezská, Český Těšín-část chodníky</v>
      </c>
      <c r="F117" s="30"/>
      <c r="G117" s="30"/>
      <c r="H117" s="30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106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E9</f>
        <v>CH5 - Chodník č. 5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F12</f>
        <v>Český Těšín</v>
      </c>
      <c r="G121" s="38"/>
      <c r="H121" s="38"/>
      <c r="I121" s="30" t="s">
        <v>22</v>
      </c>
      <c r="J121" s="77" t="str">
        <f>IF(J12="","",J12)</f>
        <v>18. 3. 2025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25.65" customHeight="1">
      <c r="A123" s="36"/>
      <c r="B123" s="37"/>
      <c r="C123" s="30" t="s">
        <v>24</v>
      </c>
      <c r="D123" s="38"/>
      <c r="E123" s="38"/>
      <c r="F123" s="25" t="str">
        <f>E15</f>
        <v>Město Český Těšín</v>
      </c>
      <c r="G123" s="38"/>
      <c r="H123" s="38"/>
      <c r="I123" s="30" t="s">
        <v>30</v>
      </c>
      <c r="J123" s="34" t="str">
        <f>E21</f>
        <v>ŠNAPKA SLUŽBY s.r.o.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28</v>
      </c>
      <c r="D124" s="38"/>
      <c r="E124" s="38"/>
      <c r="F124" s="25" t="str">
        <f>IF(E18="","",E18)</f>
        <v>Vyplň údaj</v>
      </c>
      <c r="G124" s="38"/>
      <c r="H124" s="38"/>
      <c r="I124" s="30" t="s">
        <v>33</v>
      </c>
      <c r="J124" s="34" t="str">
        <f>E24</f>
        <v>Ing. Ivan Šnapka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89"/>
      <c r="B126" s="190"/>
      <c r="C126" s="191" t="s">
        <v>125</v>
      </c>
      <c r="D126" s="192" t="s">
        <v>61</v>
      </c>
      <c r="E126" s="192" t="s">
        <v>57</v>
      </c>
      <c r="F126" s="192" t="s">
        <v>58</v>
      </c>
      <c r="G126" s="192" t="s">
        <v>126</v>
      </c>
      <c r="H126" s="192" t="s">
        <v>127</v>
      </c>
      <c r="I126" s="192" t="s">
        <v>128</v>
      </c>
      <c r="J126" s="193" t="s">
        <v>110</v>
      </c>
      <c r="K126" s="194" t="s">
        <v>129</v>
      </c>
      <c r="L126" s="195"/>
      <c r="M126" s="98" t="s">
        <v>1</v>
      </c>
      <c r="N126" s="99" t="s">
        <v>40</v>
      </c>
      <c r="O126" s="99" t="s">
        <v>130</v>
      </c>
      <c r="P126" s="99" t="s">
        <v>131</v>
      </c>
      <c r="Q126" s="99" t="s">
        <v>132</v>
      </c>
      <c r="R126" s="99" t="s">
        <v>133</v>
      </c>
      <c r="S126" s="99" t="s">
        <v>134</v>
      </c>
      <c r="T126" s="100" t="s">
        <v>135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36"/>
      <c r="B127" s="37"/>
      <c r="C127" s="105" t="s">
        <v>136</v>
      </c>
      <c r="D127" s="38"/>
      <c r="E127" s="38"/>
      <c r="F127" s="38"/>
      <c r="G127" s="38"/>
      <c r="H127" s="38"/>
      <c r="I127" s="38"/>
      <c r="J127" s="196">
        <f>BK127</f>
        <v>0</v>
      </c>
      <c r="K127" s="38"/>
      <c r="L127" s="42"/>
      <c r="M127" s="101"/>
      <c r="N127" s="197"/>
      <c r="O127" s="102"/>
      <c r="P127" s="198">
        <f>P128+P162</f>
        <v>0</v>
      </c>
      <c r="Q127" s="102"/>
      <c r="R127" s="198">
        <f>R128+R162</f>
        <v>9.3225599999999993</v>
      </c>
      <c r="S127" s="102"/>
      <c r="T127" s="199">
        <f>T128+T162</f>
        <v>60.320000000000007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75</v>
      </c>
      <c r="AU127" s="15" t="s">
        <v>112</v>
      </c>
      <c r="BK127" s="200">
        <f>BK128+BK162</f>
        <v>0</v>
      </c>
    </row>
    <row r="128" s="12" customFormat="1" ht="25.92" customHeight="1">
      <c r="A128" s="12"/>
      <c r="B128" s="201"/>
      <c r="C128" s="202"/>
      <c r="D128" s="203" t="s">
        <v>75</v>
      </c>
      <c r="E128" s="204" t="s">
        <v>137</v>
      </c>
      <c r="F128" s="204" t="s">
        <v>138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P129+P132+P139+P148+P157</f>
        <v>0</v>
      </c>
      <c r="Q128" s="209"/>
      <c r="R128" s="210">
        <f>R129+R132+R139+R148+R157</f>
        <v>9.3225599999999993</v>
      </c>
      <c r="S128" s="209"/>
      <c r="T128" s="211">
        <f>T129+T132+T139+T148+T157</f>
        <v>60.320000000000007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84</v>
      </c>
      <c r="AT128" s="213" t="s">
        <v>75</v>
      </c>
      <c r="AU128" s="213" t="s">
        <v>76</v>
      </c>
      <c r="AY128" s="212" t="s">
        <v>139</v>
      </c>
      <c r="BK128" s="214">
        <f>BK129+BK132+BK139+BK148+BK157</f>
        <v>0</v>
      </c>
    </row>
    <row r="129" s="12" customFormat="1" ht="22.8" customHeight="1">
      <c r="A129" s="12"/>
      <c r="B129" s="201"/>
      <c r="C129" s="202"/>
      <c r="D129" s="203" t="s">
        <v>75</v>
      </c>
      <c r="E129" s="215" t="s">
        <v>84</v>
      </c>
      <c r="F129" s="215" t="s">
        <v>140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SUM(P130:P131)</f>
        <v>0</v>
      </c>
      <c r="Q129" s="209"/>
      <c r="R129" s="210">
        <f>SUM(R130:R131)</f>
        <v>0.020800000000000003</v>
      </c>
      <c r="S129" s="209"/>
      <c r="T129" s="211">
        <f>SUM(T130:T131)</f>
        <v>47.840000000000003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84</v>
      </c>
      <c r="AT129" s="213" t="s">
        <v>75</v>
      </c>
      <c r="AU129" s="213" t="s">
        <v>84</v>
      </c>
      <c r="AY129" s="212" t="s">
        <v>139</v>
      </c>
      <c r="BK129" s="214">
        <f>SUM(BK130:BK131)</f>
        <v>0</v>
      </c>
    </row>
    <row r="130" s="2" customFormat="1" ht="33" customHeight="1">
      <c r="A130" s="36"/>
      <c r="B130" s="37"/>
      <c r="C130" s="217" t="s">
        <v>84</v>
      </c>
      <c r="D130" s="217" t="s">
        <v>142</v>
      </c>
      <c r="E130" s="218" t="s">
        <v>143</v>
      </c>
      <c r="F130" s="219" t="s">
        <v>144</v>
      </c>
      <c r="G130" s="220" t="s">
        <v>145</v>
      </c>
      <c r="H130" s="221">
        <v>416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41</v>
      </c>
      <c r="O130" s="89"/>
      <c r="P130" s="227">
        <f>O130*H130</f>
        <v>0</v>
      </c>
      <c r="Q130" s="227">
        <v>5.0000000000000002E-05</v>
      </c>
      <c r="R130" s="227">
        <f>Q130*H130</f>
        <v>0.020800000000000003</v>
      </c>
      <c r="S130" s="227">
        <v>0.11500000000000001</v>
      </c>
      <c r="T130" s="228">
        <f>S130*H130</f>
        <v>47.840000000000003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146</v>
      </c>
      <c r="AT130" s="229" t="s">
        <v>142</v>
      </c>
      <c r="AU130" s="229" t="s">
        <v>86</v>
      </c>
      <c r="AY130" s="15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84</v>
      </c>
      <c r="BK130" s="230">
        <f>ROUND(I130*H130,2)</f>
        <v>0</v>
      </c>
      <c r="BL130" s="15" t="s">
        <v>146</v>
      </c>
      <c r="BM130" s="229" t="s">
        <v>391</v>
      </c>
    </row>
    <row r="131" s="13" customFormat="1">
      <c r="A131" s="13"/>
      <c r="B131" s="231"/>
      <c r="C131" s="232"/>
      <c r="D131" s="233" t="s">
        <v>148</v>
      </c>
      <c r="E131" s="234" t="s">
        <v>1</v>
      </c>
      <c r="F131" s="235" t="s">
        <v>392</v>
      </c>
      <c r="G131" s="232"/>
      <c r="H131" s="236">
        <v>416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148</v>
      </c>
      <c r="AU131" s="242" t="s">
        <v>86</v>
      </c>
      <c r="AV131" s="13" t="s">
        <v>86</v>
      </c>
      <c r="AW131" s="13" t="s">
        <v>32</v>
      </c>
      <c r="AX131" s="13" t="s">
        <v>84</v>
      </c>
      <c r="AY131" s="242" t="s">
        <v>139</v>
      </c>
    </row>
    <row r="132" s="12" customFormat="1" ht="22.8" customHeight="1">
      <c r="A132" s="12"/>
      <c r="B132" s="201"/>
      <c r="C132" s="202"/>
      <c r="D132" s="203" t="s">
        <v>75</v>
      </c>
      <c r="E132" s="215" t="s">
        <v>150</v>
      </c>
      <c r="F132" s="215" t="s">
        <v>151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SUM(P133:P138)</f>
        <v>0</v>
      </c>
      <c r="Q132" s="209"/>
      <c r="R132" s="210">
        <f>SUM(R133:R138)</f>
        <v>9.3017599999999998</v>
      </c>
      <c r="S132" s="209"/>
      <c r="T132" s="211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84</v>
      </c>
      <c r="AT132" s="213" t="s">
        <v>75</v>
      </c>
      <c r="AU132" s="213" t="s">
        <v>84</v>
      </c>
      <c r="AY132" s="212" t="s">
        <v>139</v>
      </c>
      <c r="BK132" s="214">
        <f>SUM(BK133:BK138)</f>
        <v>0</v>
      </c>
    </row>
    <row r="133" s="2" customFormat="1" ht="37.8" customHeight="1">
      <c r="A133" s="36"/>
      <c r="B133" s="37"/>
      <c r="C133" s="217" t="s">
        <v>86</v>
      </c>
      <c r="D133" s="217" t="s">
        <v>142</v>
      </c>
      <c r="E133" s="218" t="s">
        <v>152</v>
      </c>
      <c r="F133" s="219" t="s">
        <v>153</v>
      </c>
      <c r="G133" s="220" t="s">
        <v>145</v>
      </c>
      <c r="H133" s="221">
        <v>83.200000000000003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41</v>
      </c>
      <c r="O133" s="89"/>
      <c r="P133" s="227">
        <f>O133*H133</f>
        <v>0</v>
      </c>
      <c r="Q133" s="227">
        <v>0.1118</v>
      </c>
      <c r="R133" s="227">
        <f>Q133*H133</f>
        <v>9.3017599999999998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146</v>
      </c>
      <c r="AT133" s="229" t="s">
        <v>142</v>
      </c>
      <c r="AU133" s="229" t="s">
        <v>86</v>
      </c>
      <c r="AY133" s="15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84</v>
      </c>
      <c r="BK133" s="230">
        <f>ROUND(I133*H133,2)</f>
        <v>0</v>
      </c>
      <c r="BL133" s="15" t="s">
        <v>146</v>
      </c>
      <c r="BM133" s="229" t="s">
        <v>393</v>
      </c>
    </row>
    <row r="134" s="13" customFormat="1">
      <c r="A134" s="13"/>
      <c r="B134" s="231"/>
      <c r="C134" s="232"/>
      <c r="D134" s="233" t="s">
        <v>148</v>
      </c>
      <c r="E134" s="234" t="s">
        <v>1</v>
      </c>
      <c r="F134" s="235" t="s">
        <v>394</v>
      </c>
      <c r="G134" s="232"/>
      <c r="H134" s="236">
        <v>83.200000000000003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148</v>
      </c>
      <c r="AU134" s="242" t="s">
        <v>86</v>
      </c>
      <c r="AV134" s="13" t="s">
        <v>86</v>
      </c>
      <c r="AW134" s="13" t="s">
        <v>32</v>
      </c>
      <c r="AX134" s="13" t="s">
        <v>84</v>
      </c>
      <c r="AY134" s="242" t="s">
        <v>139</v>
      </c>
    </row>
    <row r="135" s="2" customFormat="1" ht="21.75" customHeight="1">
      <c r="A135" s="36"/>
      <c r="B135" s="37"/>
      <c r="C135" s="217" t="s">
        <v>255</v>
      </c>
      <c r="D135" s="217" t="s">
        <v>142</v>
      </c>
      <c r="E135" s="218" t="s">
        <v>157</v>
      </c>
      <c r="F135" s="219" t="s">
        <v>158</v>
      </c>
      <c r="G135" s="220" t="s">
        <v>145</v>
      </c>
      <c r="H135" s="221">
        <v>416</v>
      </c>
      <c r="I135" s="222"/>
      <c r="J135" s="223">
        <f>ROUND(I135*H135,2)</f>
        <v>0</v>
      </c>
      <c r="K135" s="224"/>
      <c r="L135" s="42"/>
      <c r="M135" s="225" t="s">
        <v>1</v>
      </c>
      <c r="N135" s="226" t="s">
        <v>41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146</v>
      </c>
      <c r="AT135" s="229" t="s">
        <v>142</v>
      </c>
      <c r="AU135" s="229" t="s">
        <v>86</v>
      </c>
      <c r="AY135" s="15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84</v>
      </c>
      <c r="BK135" s="230">
        <f>ROUND(I135*H135,2)</f>
        <v>0</v>
      </c>
      <c r="BL135" s="15" t="s">
        <v>146</v>
      </c>
      <c r="BM135" s="229" t="s">
        <v>395</v>
      </c>
    </row>
    <row r="136" s="13" customFormat="1">
      <c r="A136" s="13"/>
      <c r="B136" s="231"/>
      <c r="C136" s="232"/>
      <c r="D136" s="233" t="s">
        <v>148</v>
      </c>
      <c r="E136" s="234" t="s">
        <v>1</v>
      </c>
      <c r="F136" s="235" t="s">
        <v>392</v>
      </c>
      <c r="G136" s="232"/>
      <c r="H136" s="236">
        <v>416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148</v>
      </c>
      <c r="AU136" s="242" t="s">
        <v>86</v>
      </c>
      <c r="AV136" s="13" t="s">
        <v>86</v>
      </c>
      <c r="AW136" s="13" t="s">
        <v>32</v>
      </c>
      <c r="AX136" s="13" t="s">
        <v>84</v>
      </c>
      <c r="AY136" s="242" t="s">
        <v>139</v>
      </c>
    </row>
    <row r="137" s="2" customFormat="1" ht="24.15" customHeight="1">
      <c r="A137" s="36"/>
      <c r="B137" s="37"/>
      <c r="C137" s="217" t="s">
        <v>327</v>
      </c>
      <c r="D137" s="217" t="s">
        <v>142</v>
      </c>
      <c r="E137" s="218" t="s">
        <v>352</v>
      </c>
      <c r="F137" s="219" t="s">
        <v>353</v>
      </c>
      <c r="G137" s="220" t="s">
        <v>145</v>
      </c>
      <c r="H137" s="221">
        <v>416</v>
      </c>
      <c r="I137" s="222"/>
      <c r="J137" s="223">
        <f>ROUND(I137*H137,2)</f>
        <v>0</v>
      </c>
      <c r="K137" s="224"/>
      <c r="L137" s="42"/>
      <c r="M137" s="225" t="s">
        <v>1</v>
      </c>
      <c r="N137" s="226" t="s">
        <v>41</v>
      </c>
      <c r="O137" s="89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146</v>
      </c>
      <c r="AT137" s="229" t="s">
        <v>142</v>
      </c>
      <c r="AU137" s="229" t="s">
        <v>86</v>
      </c>
      <c r="AY137" s="15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84</v>
      </c>
      <c r="BK137" s="230">
        <f>ROUND(I137*H137,2)</f>
        <v>0</v>
      </c>
      <c r="BL137" s="15" t="s">
        <v>146</v>
      </c>
      <c r="BM137" s="229" t="s">
        <v>396</v>
      </c>
    </row>
    <row r="138" s="13" customFormat="1">
      <c r="A138" s="13"/>
      <c r="B138" s="231"/>
      <c r="C138" s="232"/>
      <c r="D138" s="233" t="s">
        <v>148</v>
      </c>
      <c r="E138" s="234" t="s">
        <v>1</v>
      </c>
      <c r="F138" s="235" t="s">
        <v>392</v>
      </c>
      <c r="G138" s="232"/>
      <c r="H138" s="236">
        <v>416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148</v>
      </c>
      <c r="AU138" s="242" t="s">
        <v>86</v>
      </c>
      <c r="AV138" s="13" t="s">
        <v>86</v>
      </c>
      <c r="AW138" s="13" t="s">
        <v>32</v>
      </c>
      <c r="AX138" s="13" t="s">
        <v>84</v>
      </c>
      <c r="AY138" s="242" t="s">
        <v>139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164</v>
      </c>
      <c r="F139" s="215" t="s">
        <v>165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SUM(P140:P147)</f>
        <v>0</v>
      </c>
      <c r="Q139" s="209"/>
      <c r="R139" s="210">
        <f>SUM(R140:R147)</f>
        <v>0</v>
      </c>
      <c r="S139" s="209"/>
      <c r="T139" s="211">
        <f>SUM(T140:T147)</f>
        <v>12.48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139</v>
      </c>
      <c r="BK139" s="214">
        <f>SUM(BK140:BK147)</f>
        <v>0</v>
      </c>
    </row>
    <row r="140" s="2" customFormat="1" ht="16.5" customHeight="1">
      <c r="A140" s="36"/>
      <c r="B140" s="37"/>
      <c r="C140" s="217" t="s">
        <v>150</v>
      </c>
      <c r="D140" s="217" t="s">
        <v>142</v>
      </c>
      <c r="E140" s="218" t="s">
        <v>167</v>
      </c>
      <c r="F140" s="219" t="s">
        <v>168</v>
      </c>
      <c r="G140" s="220" t="s">
        <v>145</v>
      </c>
      <c r="H140" s="221">
        <v>416</v>
      </c>
      <c r="I140" s="222"/>
      <c r="J140" s="223">
        <f>ROUND(I140*H140,2)</f>
        <v>0</v>
      </c>
      <c r="K140" s="224"/>
      <c r="L140" s="42"/>
      <c r="M140" s="225" t="s">
        <v>1</v>
      </c>
      <c r="N140" s="226" t="s">
        <v>41</v>
      </c>
      <c r="O140" s="89"/>
      <c r="P140" s="227">
        <f>O140*H140</f>
        <v>0</v>
      </c>
      <c r="Q140" s="227">
        <v>0</v>
      </c>
      <c r="R140" s="227">
        <f>Q140*H140</f>
        <v>0</v>
      </c>
      <c r="S140" s="227">
        <v>0.01</v>
      </c>
      <c r="T140" s="228">
        <f>S140*H140</f>
        <v>4.1600000000000001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146</v>
      </c>
      <c r="AT140" s="229" t="s">
        <v>142</v>
      </c>
      <c r="AU140" s="229" t="s">
        <v>86</v>
      </c>
      <c r="AY140" s="15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84</v>
      </c>
      <c r="BK140" s="230">
        <f>ROUND(I140*H140,2)</f>
        <v>0</v>
      </c>
      <c r="BL140" s="15" t="s">
        <v>146</v>
      </c>
      <c r="BM140" s="229" t="s">
        <v>397</v>
      </c>
    </row>
    <row r="141" s="13" customFormat="1">
      <c r="A141" s="13"/>
      <c r="B141" s="231"/>
      <c r="C141" s="232"/>
      <c r="D141" s="233" t="s">
        <v>148</v>
      </c>
      <c r="E141" s="234" t="s">
        <v>1</v>
      </c>
      <c r="F141" s="235" t="s">
        <v>392</v>
      </c>
      <c r="G141" s="232"/>
      <c r="H141" s="236">
        <v>416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148</v>
      </c>
      <c r="AU141" s="242" t="s">
        <v>86</v>
      </c>
      <c r="AV141" s="13" t="s">
        <v>86</v>
      </c>
      <c r="AW141" s="13" t="s">
        <v>32</v>
      </c>
      <c r="AX141" s="13" t="s">
        <v>84</v>
      </c>
      <c r="AY141" s="242" t="s">
        <v>139</v>
      </c>
    </row>
    <row r="142" s="2" customFormat="1" ht="24.15" customHeight="1">
      <c r="A142" s="36"/>
      <c r="B142" s="37"/>
      <c r="C142" s="217" t="s">
        <v>156</v>
      </c>
      <c r="D142" s="217" t="s">
        <v>142</v>
      </c>
      <c r="E142" s="218" t="s">
        <v>171</v>
      </c>
      <c r="F142" s="219" t="s">
        <v>172</v>
      </c>
      <c r="G142" s="220" t="s">
        <v>145</v>
      </c>
      <c r="H142" s="221">
        <v>416</v>
      </c>
      <c r="I142" s="222"/>
      <c r="J142" s="223">
        <f>ROUND(I142*H142,2)</f>
        <v>0</v>
      </c>
      <c r="K142" s="224"/>
      <c r="L142" s="42"/>
      <c r="M142" s="225" t="s">
        <v>1</v>
      </c>
      <c r="N142" s="226" t="s">
        <v>41</v>
      </c>
      <c r="O142" s="89"/>
      <c r="P142" s="227">
        <f>O142*H142</f>
        <v>0</v>
      </c>
      <c r="Q142" s="227">
        <v>0</v>
      </c>
      <c r="R142" s="227">
        <f>Q142*H142</f>
        <v>0</v>
      </c>
      <c r="S142" s="227">
        <v>0.02</v>
      </c>
      <c r="T142" s="228">
        <f>S142*H142</f>
        <v>8.3200000000000003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146</v>
      </c>
      <c r="AT142" s="229" t="s">
        <v>142</v>
      </c>
      <c r="AU142" s="229" t="s">
        <v>86</v>
      </c>
      <c r="AY142" s="15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84</v>
      </c>
      <c r="BK142" s="230">
        <f>ROUND(I142*H142,2)</f>
        <v>0</v>
      </c>
      <c r="BL142" s="15" t="s">
        <v>146</v>
      </c>
      <c r="BM142" s="229" t="s">
        <v>398</v>
      </c>
    </row>
    <row r="143" s="13" customFormat="1">
      <c r="A143" s="13"/>
      <c r="B143" s="231"/>
      <c r="C143" s="232"/>
      <c r="D143" s="233" t="s">
        <v>148</v>
      </c>
      <c r="E143" s="234" t="s">
        <v>1</v>
      </c>
      <c r="F143" s="235" t="s">
        <v>392</v>
      </c>
      <c r="G143" s="232"/>
      <c r="H143" s="236">
        <v>416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148</v>
      </c>
      <c r="AU143" s="242" t="s">
        <v>86</v>
      </c>
      <c r="AV143" s="13" t="s">
        <v>86</v>
      </c>
      <c r="AW143" s="13" t="s">
        <v>32</v>
      </c>
      <c r="AX143" s="13" t="s">
        <v>84</v>
      </c>
      <c r="AY143" s="242" t="s">
        <v>139</v>
      </c>
    </row>
    <row r="144" s="2" customFormat="1" ht="24.15" customHeight="1">
      <c r="A144" s="36"/>
      <c r="B144" s="37"/>
      <c r="C144" s="217" t="s">
        <v>260</v>
      </c>
      <c r="D144" s="217" t="s">
        <v>142</v>
      </c>
      <c r="E144" s="218" t="s">
        <v>175</v>
      </c>
      <c r="F144" s="219" t="s">
        <v>176</v>
      </c>
      <c r="G144" s="220" t="s">
        <v>177</v>
      </c>
      <c r="H144" s="221">
        <v>1</v>
      </c>
      <c r="I144" s="222"/>
      <c r="J144" s="223">
        <f>ROUND(I144*H144,2)</f>
        <v>0</v>
      </c>
      <c r="K144" s="224"/>
      <c r="L144" s="42"/>
      <c r="M144" s="225" t="s">
        <v>1</v>
      </c>
      <c r="N144" s="226" t="s">
        <v>41</v>
      </c>
      <c r="O144" s="89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9" t="s">
        <v>146</v>
      </c>
      <c r="AT144" s="229" t="s">
        <v>142</v>
      </c>
      <c r="AU144" s="229" t="s">
        <v>86</v>
      </c>
      <c r="AY144" s="15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5" t="s">
        <v>84</v>
      </c>
      <c r="BK144" s="230">
        <f>ROUND(I144*H144,2)</f>
        <v>0</v>
      </c>
      <c r="BL144" s="15" t="s">
        <v>146</v>
      </c>
      <c r="BM144" s="229" t="s">
        <v>399</v>
      </c>
    </row>
    <row r="145" s="13" customFormat="1">
      <c r="A145" s="13"/>
      <c r="B145" s="231"/>
      <c r="C145" s="232"/>
      <c r="D145" s="233" t="s">
        <v>148</v>
      </c>
      <c r="E145" s="234" t="s">
        <v>1</v>
      </c>
      <c r="F145" s="235" t="s">
        <v>84</v>
      </c>
      <c r="G145" s="232"/>
      <c r="H145" s="236">
        <v>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148</v>
      </c>
      <c r="AU145" s="242" t="s">
        <v>86</v>
      </c>
      <c r="AV145" s="13" t="s">
        <v>86</v>
      </c>
      <c r="AW145" s="13" t="s">
        <v>32</v>
      </c>
      <c r="AX145" s="13" t="s">
        <v>84</v>
      </c>
      <c r="AY145" s="242" t="s">
        <v>139</v>
      </c>
    </row>
    <row r="146" s="2" customFormat="1" ht="21.75" customHeight="1">
      <c r="A146" s="36"/>
      <c r="B146" s="37"/>
      <c r="C146" s="217" t="s">
        <v>262</v>
      </c>
      <c r="D146" s="217" t="s">
        <v>142</v>
      </c>
      <c r="E146" s="218" t="s">
        <v>180</v>
      </c>
      <c r="F146" s="219" t="s">
        <v>181</v>
      </c>
      <c r="G146" s="220" t="s">
        <v>177</v>
      </c>
      <c r="H146" s="221">
        <v>1</v>
      </c>
      <c r="I146" s="222"/>
      <c r="J146" s="223">
        <f>ROUND(I146*H146,2)</f>
        <v>0</v>
      </c>
      <c r="K146" s="224"/>
      <c r="L146" s="42"/>
      <c r="M146" s="225" t="s">
        <v>1</v>
      </c>
      <c r="N146" s="226" t="s">
        <v>41</v>
      </c>
      <c r="O146" s="89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9" t="s">
        <v>146</v>
      </c>
      <c r="AT146" s="229" t="s">
        <v>142</v>
      </c>
      <c r="AU146" s="229" t="s">
        <v>86</v>
      </c>
      <c r="AY146" s="15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5" t="s">
        <v>84</v>
      </c>
      <c r="BK146" s="230">
        <f>ROUND(I146*H146,2)</f>
        <v>0</v>
      </c>
      <c r="BL146" s="15" t="s">
        <v>146</v>
      </c>
      <c r="BM146" s="229" t="s">
        <v>400</v>
      </c>
    </row>
    <row r="147" s="13" customFormat="1">
      <c r="A147" s="13"/>
      <c r="B147" s="231"/>
      <c r="C147" s="232"/>
      <c r="D147" s="233" t="s">
        <v>148</v>
      </c>
      <c r="E147" s="234" t="s">
        <v>1</v>
      </c>
      <c r="F147" s="235" t="s">
        <v>84</v>
      </c>
      <c r="G147" s="232"/>
      <c r="H147" s="236">
        <v>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148</v>
      </c>
      <c r="AU147" s="242" t="s">
        <v>86</v>
      </c>
      <c r="AV147" s="13" t="s">
        <v>86</v>
      </c>
      <c r="AW147" s="13" t="s">
        <v>32</v>
      </c>
      <c r="AX147" s="13" t="s">
        <v>84</v>
      </c>
      <c r="AY147" s="242" t="s">
        <v>139</v>
      </c>
    </row>
    <row r="148" s="12" customFormat="1" ht="22.8" customHeight="1">
      <c r="A148" s="12"/>
      <c r="B148" s="201"/>
      <c r="C148" s="202"/>
      <c r="D148" s="203" t="s">
        <v>75</v>
      </c>
      <c r="E148" s="215" t="s">
        <v>183</v>
      </c>
      <c r="F148" s="215" t="s">
        <v>184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SUM(P149:P156)</f>
        <v>0</v>
      </c>
      <c r="Q148" s="209"/>
      <c r="R148" s="210">
        <f>SUM(R149:R156)</f>
        <v>0</v>
      </c>
      <c r="S148" s="209"/>
      <c r="T148" s="211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84</v>
      </c>
      <c r="AT148" s="213" t="s">
        <v>75</v>
      </c>
      <c r="AU148" s="213" t="s">
        <v>84</v>
      </c>
      <c r="AY148" s="212" t="s">
        <v>139</v>
      </c>
      <c r="BK148" s="214">
        <f>SUM(BK149:BK156)</f>
        <v>0</v>
      </c>
    </row>
    <row r="149" s="2" customFormat="1" ht="21.75" customHeight="1">
      <c r="A149" s="36"/>
      <c r="B149" s="37"/>
      <c r="C149" s="217" t="s">
        <v>164</v>
      </c>
      <c r="D149" s="217" t="s">
        <v>142</v>
      </c>
      <c r="E149" s="218" t="s">
        <v>186</v>
      </c>
      <c r="F149" s="219" t="s">
        <v>187</v>
      </c>
      <c r="G149" s="220" t="s">
        <v>188</v>
      </c>
      <c r="H149" s="221">
        <v>60.32</v>
      </c>
      <c r="I149" s="222"/>
      <c r="J149" s="223">
        <f>ROUND(I149*H149,2)</f>
        <v>0</v>
      </c>
      <c r="K149" s="224"/>
      <c r="L149" s="42"/>
      <c r="M149" s="225" t="s">
        <v>1</v>
      </c>
      <c r="N149" s="226" t="s">
        <v>41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9" t="s">
        <v>146</v>
      </c>
      <c r="AT149" s="229" t="s">
        <v>142</v>
      </c>
      <c r="AU149" s="229" t="s">
        <v>86</v>
      </c>
      <c r="AY149" s="15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5" t="s">
        <v>84</v>
      </c>
      <c r="BK149" s="230">
        <f>ROUND(I149*H149,2)</f>
        <v>0</v>
      </c>
      <c r="BL149" s="15" t="s">
        <v>146</v>
      </c>
      <c r="BM149" s="229" t="s">
        <v>401</v>
      </c>
    </row>
    <row r="150" s="13" customFormat="1">
      <c r="A150" s="13"/>
      <c r="B150" s="231"/>
      <c r="C150" s="232"/>
      <c r="D150" s="233" t="s">
        <v>148</v>
      </c>
      <c r="E150" s="234" t="s">
        <v>1</v>
      </c>
      <c r="F150" s="235" t="s">
        <v>402</v>
      </c>
      <c r="G150" s="232"/>
      <c r="H150" s="236">
        <v>60.32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148</v>
      </c>
      <c r="AU150" s="242" t="s">
        <v>86</v>
      </c>
      <c r="AV150" s="13" t="s">
        <v>86</v>
      </c>
      <c r="AW150" s="13" t="s">
        <v>32</v>
      </c>
      <c r="AX150" s="13" t="s">
        <v>84</v>
      </c>
      <c r="AY150" s="242" t="s">
        <v>139</v>
      </c>
    </row>
    <row r="151" s="2" customFormat="1" ht="24.15" customHeight="1">
      <c r="A151" s="36"/>
      <c r="B151" s="37"/>
      <c r="C151" s="217" t="s">
        <v>266</v>
      </c>
      <c r="D151" s="217" t="s">
        <v>142</v>
      </c>
      <c r="E151" s="218" t="s">
        <v>192</v>
      </c>
      <c r="F151" s="219" t="s">
        <v>193</v>
      </c>
      <c r="G151" s="220" t="s">
        <v>188</v>
      </c>
      <c r="H151" s="221">
        <v>301.60000000000002</v>
      </c>
      <c r="I151" s="222"/>
      <c r="J151" s="223">
        <f>ROUND(I151*H151,2)</f>
        <v>0</v>
      </c>
      <c r="K151" s="224"/>
      <c r="L151" s="42"/>
      <c r="M151" s="225" t="s">
        <v>1</v>
      </c>
      <c r="N151" s="226" t="s">
        <v>41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9" t="s">
        <v>146</v>
      </c>
      <c r="AT151" s="229" t="s">
        <v>142</v>
      </c>
      <c r="AU151" s="229" t="s">
        <v>86</v>
      </c>
      <c r="AY151" s="15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5" t="s">
        <v>84</v>
      </c>
      <c r="BK151" s="230">
        <f>ROUND(I151*H151,2)</f>
        <v>0</v>
      </c>
      <c r="BL151" s="15" t="s">
        <v>146</v>
      </c>
      <c r="BM151" s="229" t="s">
        <v>403</v>
      </c>
    </row>
    <row r="152" s="13" customFormat="1">
      <c r="A152" s="13"/>
      <c r="B152" s="231"/>
      <c r="C152" s="232"/>
      <c r="D152" s="233" t="s">
        <v>148</v>
      </c>
      <c r="E152" s="234" t="s">
        <v>1</v>
      </c>
      <c r="F152" s="235" t="s">
        <v>404</v>
      </c>
      <c r="G152" s="232"/>
      <c r="H152" s="236">
        <v>301.60000000000002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148</v>
      </c>
      <c r="AU152" s="242" t="s">
        <v>86</v>
      </c>
      <c r="AV152" s="13" t="s">
        <v>86</v>
      </c>
      <c r="AW152" s="13" t="s">
        <v>32</v>
      </c>
      <c r="AX152" s="13" t="s">
        <v>84</v>
      </c>
      <c r="AY152" s="242" t="s">
        <v>139</v>
      </c>
    </row>
    <row r="153" s="2" customFormat="1" ht="33" customHeight="1">
      <c r="A153" s="36"/>
      <c r="B153" s="37"/>
      <c r="C153" s="217" t="s">
        <v>269</v>
      </c>
      <c r="D153" s="217" t="s">
        <v>142</v>
      </c>
      <c r="E153" s="218" t="s">
        <v>197</v>
      </c>
      <c r="F153" s="219" t="s">
        <v>198</v>
      </c>
      <c r="G153" s="220" t="s">
        <v>188</v>
      </c>
      <c r="H153" s="221">
        <v>47.840000000000003</v>
      </c>
      <c r="I153" s="222"/>
      <c r="J153" s="223">
        <f>ROUND(I153*H153,2)</f>
        <v>0</v>
      </c>
      <c r="K153" s="224"/>
      <c r="L153" s="42"/>
      <c r="M153" s="225" t="s">
        <v>1</v>
      </c>
      <c r="N153" s="226" t="s">
        <v>41</v>
      </c>
      <c r="O153" s="89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9" t="s">
        <v>146</v>
      </c>
      <c r="AT153" s="229" t="s">
        <v>142</v>
      </c>
      <c r="AU153" s="229" t="s">
        <v>86</v>
      </c>
      <c r="AY153" s="15" t="s">
        <v>139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5" t="s">
        <v>84</v>
      </c>
      <c r="BK153" s="230">
        <f>ROUND(I153*H153,2)</f>
        <v>0</v>
      </c>
      <c r="BL153" s="15" t="s">
        <v>146</v>
      </c>
      <c r="BM153" s="229" t="s">
        <v>405</v>
      </c>
    </row>
    <row r="154" s="13" customFormat="1">
      <c r="A154" s="13"/>
      <c r="B154" s="231"/>
      <c r="C154" s="232"/>
      <c r="D154" s="233" t="s">
        <v>148</v>
      </c>
      <c r="E154" s="234" t="s">
        <v>1</v>
      </c>
      <c r="F154" s="235" t="s">
        <v>406</v>
      </c>
      <c r="G154" s="232"/>
      <c r="H154" s="236">
        <v>47.840000000000003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148</v>
      </c>
      <c r="AU154" s="242" t="s">
        <v>86</v>
      </c>
      <c r="AV154" s="13" t="s">
        <v>86</v>
      </c>
      <c r="AW154" s="13" t="s">
        <v>32</v>
      </c>
      <c r="AX154" s="13" t="s">
        <v>84</v>
      </c>
      <c r="AY154" s="242" t="s">
        <v>139</v>
      </c>
    </row>
    <row r="155" s="2" customFormat="1" ht="24.15" customHeight="1">
      <c r="A155" s="36"/>
      <c r="B155" s="37"/>
      <c r="C155" s="217" t="s">
        <v>272</v>
      </c>
      <c r="D155" s="217" t="s">
        <v>142</v>
      </c>
      <c r="E155" s="218" t="s">
        <v>202</v>
      </c>
      <c r="F155" s="219" t="s">
        <v>203</v>
      </c>
      <c r="G155" s="220" t="s">
        <v>188</v>
      </c>
      <c r="H155" s="221">
        <v>12.48</v>
      </c>
      <c r="I155" s="222"/>
      <c r="J155" s="223">
        <f>ROUND(I155*H155,2)</f>
        <v>0</v>
      </c>
      <c r="K155" s="224"/>
      <c r="L155" s="42"/>
      <c r="M155" s="225" t="s">
        <v>1</v>
      </c>
      <c r="N155" s="226" t="s">
        <v>41</v>
      </c>
      <c r="O155" s="89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9" t="s">
        <v>146</v>
      </c>
      <c r="AT155" s="229" t="s">
        <v>142</v>
      </c>
      <c r="AU155" s="229" t="s">
        <v>86</v>
      </c>
      <c r="AY155" s="15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5" t="s">
        <v>84</v>
      </c>
      <c r="BK155" s="230">
        <f>ROUND(I155*H155,2)</f>
        <v>0</v>
      </c>
      <c r="BL155" s="15" t="s">
        <v>146</v>
      </c>
      <c r="BM155" s="229" t="s">
        <v>407</v>
      </c>
    </row>
    <row r="156" s="13" customFormat="1">
      <c r="A156" s="13"/>
      <c r="B156" s="231"/>
      <c r="C156" s="232"/>
      <c r="D156" s="233" t="s">
        <v>148</v>
      </c>
      <c r="E156" s="234" t="s">
        <v>1</v>
      </c>
      <c r="F156" s="235" t="s">
        <v>408</v>
      </c>
      <c r="G156" s="232"/>
      <c r="H156" s="236">
        <v>12.48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148</v>
      </c>
      <c r="AU156" s="242" t="s">
        <v>86</v>
      </c>
      <c r="AV156" s="13" t="s">
        <v>86</v>
      </c>
      <c r="AW156" s="13" t="s">
        <v>32</v>
      </c>
      <c r="AX156" s="13" t="s">
        <v>84</v>
      </c>
      <c r="AY156" s="242" t="s">
        <v>139</v>
      </c>
    </row>
    <row r="157" s="12" customFormat="1" ht="22.8" customHeight="1">
      <c r="A157" s="12"/>
      <c r="B157" s="201"/>
      <c r="C157" s="202"/>
      <c r="D157" s="203" t="s">
        <v>75</v>
      </c>
      <c r="E157" s="215" t="s">
        <v>206</v>
      </c>
      <c r="F157" s="215" t="s">
        <v>207</v>
      </c>
      <c r="G157" s="202"/>
      <c r="H157" s="202"/>
      <c r="I157" s="205"/>
      <c r="J157" s="216">
        <f>BK157</f>
        <v>0</v>
      </c>
      <c r="K157" s="202"/>
      <c r="L157" s="207"/>
      <c r="M157" s="208"/>
      <c r="N157" s="209"/>
      <c r="O157" s="209"/>
      <c r="P157" s="210">
        <f>SUM(P158:P161)</f>
        <v>0</v>
      </c>
      <c r="Q157" s="209"/>
      <c r="R157" s="210">
        <f>SUM(R158:R161)</f>
        <v>0</v>
      </c>
      <c r="S157" s="209"/>
      <c r="T157" s="211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2" t="s">
        <v>84</v>
      </c>
      <c r="AT157" s="213" t="s">
        <v>75</v>
      </c>
      <c r="AU157" s="213" t="s">
        <v>84</v>
      </c>
      <c r="AY157" s="212" t="s">
        <v>139</v>
      </c>
      <c r="BK157" s="214">
        <f>SUM(BK158:BK161)</f>
        <v>0</v>
      </c>
    </row>
    <row r="158" s="2" customFormat="1" ht="33" customHeight="1">
      <c r="A158" s="36"/>
      <c r="B158" s="37"/>
      <c r="C158" s="217" t="s">
        <v>275</v>
      </c>
      <c r="D158" s="217" t="s">
        <v>142</v>
      </c>
      <c r="E158" s="218" t="s">
        <v>209</v>
      </c>
      <c r="F158" s="219" t="s">
        <v>210</v>
      </c>
      <c r="G158" s="220" t="s">
        <v>188</v>
      </c>
      <c r="H158" s="221">
        <v>9.3230000000000004</v>
      </c>
      <c r="I158" s="222"/>
      <c r="J158" s="223">
        <f>ROUND(I158*H158,2)</f>
        <v>0</v>
      </c>
      <c r="K158" s="224"/>
      <c r="L158" s="42"/>
      <c r="M158" s="225" t="s">
        <v>1</v>
      </c>
      <c r="N158" s="226" t="s">
        <v>41</v>
      </c>
      <c r="O158" s="89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9" t="s">
        <v>146</v>
      </c>
      <c r="AT158" s="229" t="s">
        <v>142</v>
      </c>
      <c r="AU158" s="229" t="s">
        <v>86</v>
      </c>
      <c r="AY158" s="15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5" t="s">
        <v>84</v>
      </c>
      <c r="BK158" s="230">
        <f>ROUND(I158*H158,2)</f>
        <v>0</v>
      </c>
      <c r="BL158" s="15" t="s">
        <v>146</v>
      </c>
      <c r="BM158" s="229" t="s">
        <v>409</v>
      </c>
    </row>
    <row r="159" s="13" customFormat="1">
      <c r="A159" s="13"/>
      <c r="B159" s="231"/>
      <c r="C159" s="232"/>
      <c r="D159" s="233" t="s">
        <v>148</v>
      </c>
      <c r="E159" s="234" t="s">
        <v>1</v>
      </c>
      <c r="F159" s="235" t="s">
        <v>410</v>
      </c>
      <c r="G159" s="232"/>
      <c r="H159" s="236">
        <v>9.3230000000000004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148</v>
      </c>
      <c r="AU159" s="242" t="s">
        <v>86</v>
      </c>
      <c r="AV159" s="13" t="s">
        <v>86</v>
      </c>
      <c r="AW159" s="13" t="s">
        <v>32</v>
      </c>
      <c r="AX159" s="13" t="s">
        <v>84</v>
      </c>
      <c r="AY159" s="242" t="s">
        <v>139</v>
      </c>
    </row>
    <row r="160" s="2" customFormat="1" ht="33" customHeight="1">
      <c r="A160" s="36"/>
      <c r="B160" s="37"/>
      <c r="C160" s="217" t="s">
        <v>278</v>
      </c>
      <c r="D160" s="217" t="s">
        <v>142</v>
      </c>
      <c r="E160" s="218" t="s">
        <v>214</v>
      </c>
      <c r="F160" s="219" t="s">
        <v>215</v>
      </c>
      <c r="G160" s="220" t="s">
        <v>188</v>
      </c>
      <c r="H160" s="221">
        <v>9.3230000000000004</v>
      </c>
      <c r="I160" s="222"/>
      <c r="J160" s="223">
        <f>ROUND(I160*H160,2)</f>
        <v>0</v>
      </c>
      <c r="K160" s="224"/>
      <c r="L160" s="42"/>
      <c r="M160" s="225" t="s">
        <v>1</v>
      </c>
      <c r="N160" s="226" t="s">
        <v>41</v>
      </c>
      <c r="O160" s="89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9" t="s">
        <v>146</v>
      </c>
      <c r="AT160" s="229" t="s">
        <v>142</v>
      </c>
      <c r="AU160" s="229" t="s">
        <v>86</v>
      </c>
      <c r="AY160" s="15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5" t="s">
        <v>84</v>
      </c>
      <c r="BK160" s="230">
        <f>ROUND(I160*H160,2)</f>
        <v>0</v>
      </c>
      <c r="BL160" s="15" t="s">
        <v>146</v>
      </c>
      <c r="BM160" s="229" t="s">
        <v>411</v>
      </c>
    </row>
    <row r="161" s="13" customFormat="1">
      <c r="A161" s="13"/>
      <c r="B161" s="231"/>
      <c r="C161" s="232"/>
      <c r="D161" s="233" t="s">
        <v>148</v>
      </c>
      <c r="E161" s="234" t="s">
        <v>1</v>
      </c>
      <c r="F161" s="235" t="s">
        <v>410</v>
      </c>
      <c r="G161" s="232"/>
      <c r="H161" s="236">
        <v>9.3230000000000004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148</v>
      </c>
      <c r="AU161" s="242" t="s">
        <v>86</v>
      </c>
      <c r="AV161" s="13" t="s">
        <v>86</v>
      </c>
      <c r="AW161" s="13" t="s">
        <v>32</v>
      </c>
      <c r="AX161" s="13" t="s">
        <v>84</v>
      </c>
      <c r="AY161" s="242" t="s">
        <v>139</v>
      </c>
    </row>
    <row r="162" s="12" customFormat="1" ht="25.92" customHeight="1">
      <c r="A162" s="12"/>
      <c r="B162" s="201"/>
      <c r="C162" s="202"/>
      <c r="D162" s="203" t="s">
        <v>75</v>
      </c>
      <c r="E162" s="204" t="s">
        <v>217</v>
      </c>
      <c r="F162" s="204" t="s">
        <v>218</v>
      </c>
      <c r="G162" s="202"/>
      <c r="H162" s="202"/>
      <c r="I162" s="205"/>
      <c r="J162" s="206">
        <f>BK162</f>
        <v>0</v>
      </c>
      <c r="K162" s="202"/>
      <c r="L162" s="207"/>
      <c r="M162" s="208"/>
      <c r="N162" s="209"/>
      <c r="O162" s="209"/>
      <c r="P162" s="210">
        <f>P163+P165+P167+P170</f>
        <v>0</v>
      </c>
      <c r="Q162" s="209"/>
      <c r="R162" s="210">
        <f>R163+R165+R167+R170</f>
        <v>0</v>
      </c>
      <c r="S162" s="209"/>
      <c r="T162" s="211">
        <f>T163+T165+T167+T170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150</v>
      </c>
      <c r="AT162" s="213" t="s">
        <v>75</v>
      </c>
      <c r="AU162" s="213" t="s">
        <v>76</v>
      </c>
      <c r="AY162" s="212" t="s">
        <v>139</v>
      </c>
      <c r="BK162" s="214">
        <f>BK163+BK165+BK167+BK170</f>
        <v>0</v>
      </c>
    </row>
    <row r="163" s="12" customFormat="1" ht="22.8" customHeight="1">
      <c r="A163" s="12"/>
      <c r="B163" s="201"/>
      <c r="C163" s="202"/>
      <c r="D163" s="203" t="s">
        <v>75</v>
      </c>
      <c r="E163" s="215" t="s">
        <v>219</v>
      </c>
      <c r="F163" s="215" t="s">
        <v>220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P164</f>
        <v>0</v>
      </c>
      <c r="Q163" s="209"/>
      <c r="R163" s="210">
        <f>R164</f>
        <v>0</v>
      </c>
      <c r="S163" s="209"/>
      <c r="T163" s="211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150</v>
      </c>
      <c r="AT163" s="213" t="s">
        <v>75</v>
      </c>
      <c r="AU163" s="213" t="s">
        <v>84</v>
      </c>
      <c r="AY163" s="212" t="s">
        <v>139</v>
      </c>
      <c r="BK163" s="214">
        <f>BK164</f>
        <v>0</v>
      </c>
    </row>
    <row r="164" s="2" customFormat="1" ht="24.15" customHeight="1">
      <c r="A164" s="36"/>
      <c r="B164" s="37"/>
      <c r="C164" s="217" t="s">
        <v>8</v>
      </c>
      <c r="D164" s="217" t="s">
        <v>142</v>
      </c>
      <c r="E164" s="218" t="s">
        <v>222</v>
      </c>
      <c r="F164" s="219" t="s">
        <v>223</v>
      </c>
      <c r="G164" s="220" t="s">
        <v>224</v>
      </c>
      <c r="H164" s="221">
        <v>1</v>
      </c>
      <c r="I164" s="222"/>
      <c r="J164" s="223">
        <f>ROUND(I164*H164,2)</f>
        <v>0</v>
      </c>
      <c r="K164" s="224"/>
      <c r="L164" s="42"/>
      <c r="M164" s="225" t="s">
        <v>1</v>
      </c>
      <c r="N164" s="226" t="s">
        <v>41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9" t="s">
        <v>225</v>
      </c>
      <c r="AT164" s="229" t="s">
        <v>142</v>
      </c>
      <c r="AU164" s="229" t="s">
        <v>86</v>
      </c>
      <c r="AY164" s="15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5" t="s">
        <v>84</v>
      </c>
      <c r="BK164" s="230">
        <f>ROUND(I164*H164,2)</f>
        <v>0</v>
      </c>
      <c r="BL164" s="15" t="s">
        <v>225</v>
      </c>
      <c r="BM164" s="229" t="s">
        <v>412</v>
      </c>
    </row>
    <row r="165" s="12" customFormat="1" ht="22.8" customHeight="1">
      <c r="A165" s="12"/>
      <c r="B165" s="201"/>
      <c r="C165" s="202"/>
      <c r="D165" s="203" t="s">
        <v>75</v>
      </c>
      <c r="E165" s="215" t="s">
        <v>227</v>
      </c>
      <c r="F165" s="215" t="s">
        <v>228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P166</f>
        <v>0</v>
      </c>
      <c r="Q165" s="209"/>
      <c r="R165" s="210">
        <f>R166</f>
        <v>0</v>
      </c>
      <c r="S165" s="209"/>
      <c r="T165" s="211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150</v>
      </c>
      <c r="AT165" s="213" t="s">
        <v>75</v>
      </c>
      <c r="AU165" s="213" t="s">
        <v>84</v>
      </c>
      <c r="AY165" s="212" t="s">
        <v>139</v>
      </c>
      <c r="BK165" s="214">
        <f>BK166</f>
        <v>0</v>
      </c>
    </row>
    <row r="166" s="2" customFormat="1" ht="24.15" customHeight="1">
      <c r="A166" s="36"/>
      <c r="B166" s="37"/>
      <c r="C166" s="217" t="s">
        <v>281</v>
      </c>
      <c r="D166" s="217" t="s">
        <v>142</v>
      </c>
      <c r="E166" s="218" t="s">
        <v>230</v>
      </c>
      <c r="F166" s="219" t="s">
        <v>231</v>
      </c>
      <c r="G166" s="220" t="s">
        <v>224</v>
      </c>
      <c r="H166" s="221">
        <v>1</v>
      </c>
      <c r="I166" s="222"/>
      <c r="J166" s="223">
        <f>ROUND(I166*H166,2)</f>
        <v>0</v>
      </c>
      <c r="K166" s="224"/>
      <c r="L166" s="42"/>
      <c r="M166" s="225" t="s">
        <v>1</v>
      </c>
      <c r="N166" s="226" t="s">
        <v>41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9" t="s">
        <v>225</v>
      </c>
      <c r="AT166" s="229" t="s">
        <v>142</v>
      </c>
      <c r="AU166" s="229" t="s">
        <v>86</v>
      </c>
      <c r="AY166" s="15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5" t="s">
        <v>84</v>
      </c>
      <c r="BK166" s="230">
        <f>ROUND(I166*H166,2)</f>
        <v>0</v>
      </c>
      <c r="BL166" s="15" t="s">
        <v>225</v>
      </c>
      <c r="BM166" s="229" t="s">
        <v>413</v>
      </c>
    </row>
    <row r="167" s="12" customFormat="1" ht="22.8" customHeight="1">
      <c r="A167" s="12"/>
      <c r="B167" s="201"/>
      <c r="C167" s="202"/>
      <c r="D167" s="203" t="s">
        <v>75</v>
      </c>
      <c r="E167" s="215" t="s">
        <v>233</v>
      </c>
      <c r="F167" s="215" t="s">
        <v>234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SUM(P168:P169)</f>
        <v>0</v>
      </c>
      <c r="Q167" s="209"/>
      <c r="R167" s="210">
        <f>SUM(R168:R169)</f>
        <v>0</v>
      </c>
      <c r="S167" s="209"/>
      <c r="T167" s="211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150</v>
      </c>
      <c r="AT167" s="213" t="s">
        <v>75</v>
      </c>
      <c r="AU167" s="213" t="s">
        <v>84</v>
      </c>
      <c r="AY167" s="212" t="s">
        <v>139</v>
      </c>
      <c r="BK167" s="214">
        <f>SUM(BK168:BK169)</f>
        <v>0</v>
      </c>
    </row>
    <row r="168" s="2" customFormat="1" ht="21.75" customHeight="1">
      <c r="A168" s="36"/>
      <c r="B168" s="37"/>
      <c r="C168" s="217" t="s">
        <v>283</v>
      </c>
      <c r="D168" s="217" t="s">
        <v>142</v>
      </c>
      <c r="E168" s="218" t="s">
        <v>236</v>
      </c>
      <c r="F168" s="219" t="s">
        <v>237</v>
      </c>
      <c r="G168" s="220" t="s">
        <v>238</v>
      </c>
      <c r="H168" s="221">
        <v>1</v>
      </c>
      <c r="I168" s="222"/>
      <c r="J168" s="223">
        <f>ROUND(I168*H168,2)</f>
        <v>0</v>
      </c>
      <c r="K168" s="224"/>
      <c r="L168" s="42"/>
      <c r="M168" s="225" t="s">
        <v>1</v>
      </c>
      <c r="N168" s="226" t="s">
        <v>41</v>
      </c>
      <c r="O168" s="89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9" t="s">
        <v>225</v>
      </c>
      <c r="AT168" s="229" t="s">
        <v>142</v>
      </c>
      <c r="AU168" s="229" t="s">
        <v>86</v>
      </c>
      <c r="AY168" s="15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5" t="s">
        <v>84</v>
      </c>
      <c r="BK168" s="230">
        <f>ROUND(I168*H168,2)</f>
        <v>0</v>
      </c>
      <c r="BL168" s="15" t="s">
        <v>225</v>
      </c>
      <c r="BM168" s="229" t="s">
        <v>414</v>
      </c>
    </row>
    <row r="169" s="2" customFormat="1" ht="24.15" customHeight="1">
      <c r="A169" s="36"/>
      <c r="B169" s="37"/>
      <c r="C169" s="217" t="s">
        <v>285</v>
      </c>
      <c r="D169" s="217" t="s">
        <v>142</v>
      </c>
      <c r="E169" s="218" t="s">
        <v>241</v>
      </c>
      <c r="F169" s="219" t="s">
        <v>242</v>
      </c>
      <c r="G169" s="220" t="s">
        <v>224</v>
      </c>
      <c r="H169" s="221">
        <v>1</v>
      </c>
      <c r="I169" s="222"/>
      <c r="J169" s="223">
        <f>ROUND(I169*H169,2)</f>
        <v>0</v>
      </c>
      <c r="K169" s="224"/>
      <c r="L169" s="42"/>
      <c r="M169" s="225" t="s">
        <v>1</v>
      </c>
      <c r="N169" s="226" t="s">
        <v>41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9" t="s">
        <v>225</v>
      </c>
      <c r="AT169" s="229" t="s">
        <v>142</v>
      </c>
      <c r="AU169" s="229" t="s">
        <v>86</v>
      </c>
      <c r="AY169" s="15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5" t="s">
        <v>84</v>
      </c>
      <c r="BK169" s="230">
        <f>ROUND(I169*H169,2)</f>
        <v>0</v>
      </c>
      <c r="BL169" s="15" t="s">
        <v>225</v>
      </c>
      <c r="BM169" s="229" t="s">
        <v>415</v>
      </c>
    </row>
    <row r="170" s="12" customFormat="1" ht="22.8" customHeight="1">
      <c r="A170" s="12"/>
      <c r="B170" s="201"/>
      <c r="C170" s="202"/>
      <c r="D170" s="203" t="s">
        <v>75</v>
      </c>
      <c r="E170" s="215" t="s">
        <v>244</v>
      </c>
      <c r="F170" s="215" t="s">
        <v>245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P171</f>
        <v>0</v>
      </c>
      <c r="Q170" s="209"/>
      <c r="R170" s="210">
        <f>R171</f>
        <v>0</v>
      </c>
      <c r="S170" s="209"/>
      <c r="T170" s="211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150</v>
      </c>
      <c r="AT170" s="213" t="s">
        <v>75</v>
      </c>
      <c r="AU170" s="213" t="s">
        <v>84</v>
      </c>
      <c r="AY170" s="212" t="s">
        <v>139</v>
      </c>
      <c r="BK170" s="214">
        <f>BK171</f>
        <v>0</v>
      </c>
    </row>
    <row r="171" s="2" customFormat="1" ht="16.5" customHeight="1">
      <c r="A171" s="36"/>
      <c r="B171" s="37"/>
      <c r="C171" s="217" t="s">
        <v>287</v>
      </c>
      <c r="D171" s="217" t="s">
        <v>142</v>
      </c>
      <c r="E171" s="218" t="s">
        <v>247</v>
      </c>
      <c r="F171" s="219" t="s">
        <v>248</v>
      </c>
      <c r="G171" s="220" t="s">
        <v>224</v>
      </c>
      <c r="H171" s="221">
        <v>1</v>
      </c>
      <c r="I171" s="222"/>
      <c r="J171" s="223">
        <f>ROUND(I171*H171,2)</f>
        <v>0</v>
      </c>
      <c r="K171" s="224"/>
      <c r="L171" s="42"/>
      <c r="M171" s="243" t="s">
        <v>1</v>
      </c>
      <c r="N171" s="244" t="s">
        <v>41</v>
      </c>
      <c r="O171" s="245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9" t="s">
        <v>225</v>
      </c>
      <c r="AT171" s="229" t="s">
        <v>142</v>
      </c>
      <c r="AU171" s="229" t="s">
        <v>86</v>
      </c>
      <c r="AY171" s="15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5" t="s">
        <v>84</v>
      </c>
      <c r="BK171" s="230">
        <f>ROUND(I171*H171,2)</f>
        <v>0</v>
      </c>
      <c r="BL171" s="15" t="s">
        <v>225</v>
      </c>
      <c r="BM171" s="229" t="s">
        <v>416</v>
      </c>
    </row>
    <row r="172" s="2" customFormat="1" ht="6.96" customHeight="1">
      <c r="A172" s="36"/>
      <c r="B172" s="64"/>
      <c r="C172" s="65"/>
      <c r="D172" s="65"/>
      <c r="E172" s="65"/>
      <c r="F172" s="65"/>
      <c r="G172" s="65"/>
      <c r="H172" s="65"/>
      <c r="I172" s="65"/>
      <c r="J172" s="65"/>
      <c r="K172" s="65"/>
      <c r="L172" s="42"/>
      <c r="M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</row>
  </sheetData>
  <sheetProtection sheet="1" autoFilter="0" formatColumns="0" formatRows="0" objects="1" scenarios="1" spinCount="100000" saltValue="e7xINl9Hzum41t37DNnUbDCG1vCbKe18n/74c+f73l9BJw069dElYPAlmKN2l3Xwwb/mSx0GTb3EWG0ojMdf/w==" hashValue="d9MObG5SRrpXt3YyBYH59EY7jwO6w4X69ngq6xxPP/AzAeuMACohmGsbF9+Vffb441BOjNHhntjAmoBZzbTXEA==" algorithmName="SHA-512" password="CC35"/>
  <autoFilter ref="C126:K17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86</v>
      </c>
    </row>
    <row r="4" s="1" customFormat="1" ht="24.96" customHeight="1">
      <c r="B4" s="18"/>
      <c r="D4" s="136" t="s">
        <v>105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Opravy MK a chodníků na ul. Slezská, Český Těšín-část chodníky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417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18. 3. 2025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ROUND(J127,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ROUND((SUM(BE127:BE167)),  2)</f>
        <v>0</v>
      </c>
      <c r="G33" s="36"/>
      <c r="H33" s="36"/>
      <c r="I33" s="153">
        <v>0.20999999999999999</v>
      </c>
      <c r="J33" s="152">
        <f>ROUND(((SUM(BE127:BE167))*I33),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ROUND((SUM(BF127:BF167)),  2)</f>
        <v>0</v>
      </c>
      <c r="G34" s="36"/>
      <c r="H34" s="36"/>
      <c r="I34" s="153">
        <v>0.14999999999999999</v>
      </c>
      <c r="J34" s="152">
        <f>ROUND(((SUM(BF127:BF167))*I34),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ROUND((SUM(BG127:BG167)),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ROUND((SUM(BH127:BH167)),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ROUND((SUM(BI127:BI167)),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Opravy MK a chodníků na ul. Slezská, Český Těšín-část chodníky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CH6 - Chodník č. 6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Těšín</v>
      </c>
      <c r="G89" s="38"/>
      <c r="H89" s="38"/>
      <c r="I89" s="30" t="s">
        <v>22</v>
      </c>
      <c r="J89" s="77" t="str">
        <f>IF(J12="","",J12)</f>
        <v>18. 3. 2025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Město Český Těšín</v>
      </c>
      <c r="G91" s="38"/>
      <c r="H91" s="38"/>
      <c r="I91" s="30" t="s">
        <v>30</v>
      </c>
      <c r="J91" s="34" t="str">
        <f>E21</f>
        <v>ŠNAPKA SLUŽBY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Ivan Šnapka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111</v>
      </c>
      <c r="D96" s="38"/>
      <c r="E96" s="38"/>
      <c r="F96" s="38"/>
      <c r="G96" s="38"/>
      <c r="H96" s="38"/>
      <c r="I96" s="38"/>
      <c r="J96" s="108">
        <f>J127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J129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115</v>
      </c>
      <c r="E99" s="186"/>
      <c r="F99" s="186"/>
      <c r="G99" s="186"/>
      <c r="H99" s="186"/>
      <c r="I99" s="186"/>
      <c r="J99" s="187">
        <f>J132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116</v>
      </c>
      <c r="E100" s="186"/>
      <c r="F100" s="186"/>
      <c r="G100" s="186"/>
      <c r="H100" s="186"/>
      <c r="I100" s="186"/>
      <c r="J100" s="187">
        <f>J139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117</v>
      </c>
      <c r="E101" s="186"/>
      <c r="F101" s="186"/>
      <c r="G101" s="186"/>
      <c r="H101" s="186"/>
      <c r="I101" s="186"/>
      <c r="J101" s="187">
        <f>J144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118</v>
      </c>
      <c r="E102" s="186"/>
      <c r="F102" s="186"/>
      <c r="G102" s="186"/>
      <c r="H102" s="186"/>
      <c r="I102" s="186"/>
      <c r="J102" s="187">
        <f>J153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119</v>
      </c>
      <c r="E103" s="180"/>
      <c r="F103" s="180"/>
      <c r="G103" s="180"/>
      <c r="H103" s="180"/>
      <c r="I103" s="180"/>
      <c r="J103" s="181">
        <f>J158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120</v>
      </c>
      <c r="E104" s="186"/>
      <c r="F104" s="186"/>
      <c r="G104" s="186"/>
      <c r="H104" s="186"/>
      <c r="I104" s="186"/>
      <c r="J104" s="187">
        <f>J159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121</v>
      </c>
      <c r="E105" s="186"/>
      <c r="F105" s="186"/>
      <c r="G105" s="186"/>
      <c r="H105" s="186"/>
      <c r="I105" s="186"/>
      <c r="J105" s="187">
        <f>J161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122</v>
      </c>
      <c r="E106" s="186"/>
      <c r="F106" s="186"/>
      <c r="G106" s="186"/>
      <c r="H106" s="186"/>
      <c r="I106" s="186"/>
      <c r="J106" s="187">
        <f>J163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123</v>
      </c>
      <c r="E107" s="186"/>
      <c r="F107" s="186"/>
      <c r="G107" s="186"/>
      <c r="H107" s="186"/>
      <c r="I107" s="186"/>
      <c r="J107" s="187">
        <f>J166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124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172" t="str">
        <f>E7</f>
        <v>Opravy MK a chodníků na ul. Slezská, Český Těšín-část chodníky</v>
      </c>
      <c r="F117" s="30"/>
      <c r="G117" s="30"/>
      <c r="H117" s="30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106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E9</f>
        <v>CH6 - Chodník č. 6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F12</f>
        <v>Český Těšín</v>
      </c>
      <c r="G121" s="38"/>
      <c r="H121" s="38"/>
      <c r="I121" s="30" t="s">
        <v>22</v>
      </c>
      <c r="J121" s="77" t="str">
        <f>IF(J12="","",J12)</f>
        <v>18. 3. 2025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25.65" customHeight="1">
      <c r="A123" s="36"/>
      <c r="B123" s="37"/>
      <c r="C123" s="30" t="s">
        <v>24</v>
      </c>
      <c r="D123" s="38"/>
      <c r="E123" s="38"/>
      <c r="F123" s="25" t="str">
        <f>E15</f>
        <v>Město Český Těšín</v>
      </c>
      <c r="G123" s="38"/>
      <c r="H123" s="38"/>
      <c r="I123" s="30" t="s">
        <v>30</v>
      </c>
      <c r="J123" s="34" t="str">
        <f>E21</f>
        <v>ŠNAPKA SLUŽBY s.r.o.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28</v>
      </c>
      <c r="D124" s="38"/>
      <c r="E124" s="38"/>
      <c r="F124" s="25" t="str">
        <f>IF(E18="","",E18)</f>
        <v>Vyplň údaj</v>
      </c>
      <c r="G124" s="38"/>
      <c r="H124" s="38"/>
      <c r="I124" s="30" t="s">
        <v>33</v>
      </c>
      <c r="J124" s="34" t="str">
        <f>E24</f>
        <v>Ing. Ivan Šnapka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89"/>
      <c r="B126" s="190"/>
      <c r="C126" s="191" t="s">
        <v>125</v>
      </c>
      <c r="D126" s="192" t="s">
        <v>61</v>
      </c>
      <c r="E126" s="192" t="s">
        <v>57</v>
      </c>
      <c r="F126" s="192" t="s">
        <v>58</v>
      </c>
      <c r="G126" s="192" t="s">
        <v>126</v>
      </c>
      <c r="H126" s="192" t="s">
        <v>127</v>
      </c>
      <c r="I126" s="192" t="s">
        <v>128</v>
      </c>
      <c r="J126" s="193" t="s">
        <v>110</v>
      </c>
      <c r="K126" s="194" t="s">
        <v>129</v>
      </c>
      <c r="L126" s="195"/>
      <c r="M126" s="98" t="s">
        <v>1</v>
      </c>
      <c r="N126" s="99" t="s">
        <v>40</v>
      </c>
      <c r="O126" s="99" t="s">
        <v>130</v>
      </c>
      <c r="P126" s="99" t="s">
        <v>131</v>
      </c>
      <c r="Q126" s="99" t="s">
        <v>132</v>
      </c>
      <c r="R126" s="99" t="s">
        <v>133</v>
      </c>
      <c r="S126" s="99" t="s">
        <v>134</v>
      </c>
      <c r="T126" s="100" t="s">
        <v>135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36"/>
      <c r="B127" s="37"/>
      <c r="C127" s="105" t="s">
        <v>136</v>
      </c>
      <c r="D127" s="38"/>
      <c r="E127" s="38"/>
      <c r="F127" s="38"/>
      <c r="G127" s="38"/>
      <c r="H127" s="38"/>
      <c r="I127" s="38"/>
      <c r="J127" s="196">
        <f>BK127</f>
        <v>0</v>
      </c>
      <c r="K127" s="38"/>
      <c r="L127" s="42"/>
      <c r="M127" s="101"/>
      <c r="N127" s="197"/>
      <c r="O127" s="102"/>
      <c r="P127" s="198">
        <f>P128+P158</f>
        <v>0</v>
      </c>
      <c r="Q127" s="102"/>
      <c r="R127" s="198">
        <f>R128+R158</f>
        <v>3.6752399999999996</v>
      </c>
      <c r="S127" s="102"/>
      <c r="T127" s="199">
        <f>T128+T158</f>
        <v>23.780000000000001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75</v>
      </c>
      <c r="AU127" s="15" t="s">
        <v>112</v>
      </c>
      <c r="BK127" s="200">
        <f>BK128+BK158</f>
        <v>0</v>
      </c>
    </row>
    <row r="128" s="12" customFormat="1" ht="25.92" customHeight="1">
      <c r="A128" s="12"/>
      <c r="B128" s="201"/>
      <c r="C128" s="202"/>
      <c r="D128" s="203" t="s">
        <v>75</v>
      </c>
      <c r="E128" s="204" t="s">
        <v>137</v>
      </c>
      <c r="F128" s="204" t="s">
        <v>138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P129+P132+P139+P144+P153</f>
        <v>0</v>
      </c>
      <c r="Q128" s="209"/>
      <c r="R128" s="210">
        <f>R129+R132+R139+R144+R153</f>
        <v>3.6752399999999996</v>
      </c>
      <c r="S128" s="209"/>
      <c r="T128" s="211">
        <f>T129+T132+T139+T144+T153</f>
        <v>23.780000000000001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84</v>
      </c>
      <c r="AT128" s="213" t="s">
        <v>75</v>
      </c>
      <c r="AU128" s="213" t="s">
        <v>76</v>
      </c>
      <c r="AY128" s="212" t="s">
        <v>139</v>
      </c>
      <c r="BK128" s="214">
        <f>BK129+BK132+BK139+BK144+BK153</f>
        <v>0</v>
      </c>
    </row>
    <row r="129" s="12" customFormat="1" ht="22.8" customHeight="1">
      <c r="A129" s="12"/>
      <c r="B129" s="201"/>
      <c r="C129" s="202"/>
      <c r="D129" s="203" t="s">
        <v>75</v>
      </c>
      <c r="E129" s="215" t="s">
        <v>84</v>
      </c>
      <c r="F129" s="215" t="s">
        <v>140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SUM(P130:P131)</f>
        <v>0</v>
      </c>
      <c r="Q129" s="209"/>
      <c r="R129" s="210">
        <f>SUM(R130:R131)</f>
        <v>0.0082000000000000007</v>
      </c>
      <c r="S129" s="209"/>
      <c r="T129" s="211">
        <f>SUM(T130:T131)</f>
        <v>18.859999999999999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84</v>
      </c>
      <c r="AT129" s="213" t="s">
        <v>75</v>
      </c>
      <c r="AU129" s="213" t="s">
        <v>84</v>
      </c>
      <c r="AY129" s="212" t="s">
        <v>139</v>
      </c>
      <c r="BK129" s="214">
        <f>SUM(BK130:BK131)</f>
        <v>0</v>
      </c>
    </row>
    <row r="130" s="2" customFormat="1" ht="33" customHeight="1">
      <c r="A130" s="36"/>
      <c r="B130" s="37"/>
      <c r="C130" s="217" t="s">
        <v>84</v>
      </c>
      <c r="D130" s="217" t="s">
        <v>142</v>
      </c>
      <c r="E130" s="218" t="s">
        <v>143</v>
      </c>
      <c r="F130" s="219" t="s">
        <v>144</v>
      </c>
      <c r="G130" s="220" t="s">
        <v>145</v>
      </c>
      <c r="H130" s="221">
        <v>164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41</v>
      </c>
      <c r="O130" s="89"/>
      <c r="P130" s="227">
        <f>O130*H130</f>
        <v>0</v>
      </c>
      <c r="Q130" s="227">
        <v>5.0000000000000002E-05</v>
      </c>
      <c r="R130" s="227">
        <f>Q130*H130</f>
        <v>0.0082000000000000007</v>
      </c>
      <c r="S130" s="227">
        <v>0.11500000000000001</v>
      </c>
      <c r="T130" s="228">
        <f>S130*H130</f>
        <v>18.859999999999999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146</v>
      </c>
      <c r="AT130" s="229" t="s">
        <v>142</v>
      </c>
      <c r="AU130" s="229" t="s">
        <v>86</v>
      </c>
      <c r="AY130" s="15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84</v>
      </c>
      <c r="BK130" s="230">
        <f>ROUND(I130*H130,2)</f>
        <v>0</v>
      </c>
      <c r="BL130" s="15" t="s">
        <v>146</v>
      </c>
      <c r="BM130" s="229" t="s">
        <v>418</v>
      </c>
    </row>
    <row r="131" s="13" customFormat="1">
      <c r="A131" s="13"/>
      <c r="B131" s="231"/>
      <c r="C131" s="232"/>
      <c r="D131" s="233" t="s">
        <v>148</v>
      </c>
      <c r="E131" s="234" t="s">
        <v>1</v>
      </c>
      <c r="F131" s="235" t="s">
        <v>419</v>
      </c>
      <c r="G131" s="232"/>
      <c r="H131" s="236">
        <v>164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148</v>
      </c>
      <c r="AU131" s="242" t="s">
        <v>86</v>
      </c>
      <c r="AV131" s="13" t="s">
        <v>86</v>
      </c>
      <c r="AW131" s="13" t="s">
        <v>32</v>
      </c>
      <c r="AX131" s="13" t="s">
        <v>84</v>
      </c>
      <c r="AY131" s="242" t="s">
        <v>139</v>
      </c>
    </row>
    <row r="132" s="12" customFormat="1" ht="22.8" customHeight="1">
      <c r="A132" s="12"/>
      <c r="B132" s="201"/>
      <c r="C132" s="202"/>
      <c r="D132" s="203" t="s">
        <v>75</v>
      </c>
      <c r="E132" s="215" t="s">
        <v>150</v>
      </c>
      <c r="F132" s="215" t="s">
        <v>151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SUM(P133:P138)</f>
        <v>0</v>
      </c>
      <c r="Q132" s="209"/>
      <c r="R132" s="210">
        <f>SUM(R133:R138)</f>
        <v>3.6670399999999996</v>
      </c>
      <c r="S132" s="209"/>
      <c r="T132" s="211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84</v>
      </c>
      <c r="AT132" s="213" t="s">
        <v>75</v>
      </c>
      <c r="AU132" s="213" t="s">
        <v>84</v>
      </c>
      <c r="AY132" s="212" t="s">
        <v>139</v>
      </c>
      <c r="BK132" s="214">
        <f>SUM(BK133:BK138)</f>
        <v>0</v>
      </c>
    </row>
    <row r="133" s="2" customFormat="1" ht="37.8" customHeight="1">
      <c r="A133" s="36"/>
      <c r="B133" s="37"/>
      <c r="C133" s="217" t="s">
        <v>86</v>
      </c>
      <c r="D133" s="217" t="s">
        <v>142</v>
      </c>
      <c r="E133" s="218" t="s">
        <v>152</v>
      </c>
      <c r="F133" s="219" t="s">
        <v>153</v>
      </c>
      <c r="G133" s="220" t="s">
        <v>145</v>
      </c>
      <c r="H133" s="221">
        <v>32.799999999999997</v>
      </c>
      <c r="I133" s="222"/>
      <c r="J133" s="223">
        <f>ROUND(I133*H133,2)</f>
        <v>0</v>
      </c>
      <c r="K133" s="224"/>
      <c r="L133" s="42"/>
      <c r="M133" s="225" t="s">
        <v>1</v>
      </c>
      <c r="N133" s="226" t="s">
        <v>41</v>
      </c>
      <c r="O133" s="89"/>
      <c r="P133" s="227">
        <f>O133*H133</f>
        <v>0</v>
      </c>
      <c r="Q133" s="227">
        <v>0.1118</v>
      </c>
      <c r="R133" s="227">
        <f>Q133*H133</f>
        <v>3.6670399999999996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146</v>
      </c>
      <c r="AT133" s="229" t="s">
        <v>142</v>
      </c>
      <c r="AU133" s="229" t="s">
        <v>86</v>
      </c>
      <c r="AY133" s="15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84</v>
      </c>
      <c r="BK133" s="230">
        <f>ROUND(I133*H133,2)</f>
        <v>0</v>
      </c>
      <c r="BL133" s="15" t="s">
        <v>146</v>
      </c>
      <c r="BM133" s="229" t="s">
        <v>420</v>
      </c>
    </row>
    <row r="134" s="13" customFormat="1">
      <c r="A134" s="13"/>
      <c r="B134" s="231"/>
      <c r="C134" s="232"/>
      <c r="D134" s="233" t="s">
        <v>148</v>
      </c>
      <c r="E134" s="234" t="s">
        <v>1</v>
      </c>
      <c r="F134" s="235" t="s">
        <v>421</v>
      </c>
      <c r="G134" s="232"/>
      <c r="H134" s="236">
        <v>32.799999999999997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148</v>
      </c>
      <c r="AU134" s="242" t="s">
        <v>86</v>
      </c>
      <c r="AV134" s="13" t="s">
        <v>86</v>
      </c>
      <c r="AW134" s="13" t="s">
        <v>32</v>
      </c>
      <c r="AX134" s="13" t="s">
        <v>84</v>
      </c>
      <c r="AY134" s="242" t="s">
        <v>139</v>
      </c>
    </row>
    <row r="135" s="2" customFormat="1" ht="21.75" customHeight="1">
      <c r="A135" s="36"/>
      <c r="B135" s="37"/>
      <c r="C135" s="217" t="s">
        <v>255</v>
      </c>
      <c r="D135" s="217" t="s">
        <v>142</v>
      </c>
      <c r="E135" s="218" t="s">
        <v>157</v>
      </c>
      <c r="F135" s="219" t="s">
        <v>158</v>
      </c>
      <c r="G135" s="220" t="s">
        <v>145</v>
      </c>
      <c r="H135" s="221">
        <v>164</v>
      </c>
      <c r="I135" s="222"/>
      <c r="J135" s="223">
        <f>ROUND(I135*H135,2)</f>
        <v>0</v>
      </c>
      <c r="K135" s="224"/>
      <c r="L135" s="42"/>
      <c r="M135" s="225" t="s">
        <v>1</v>
      </c>
      <c r="N135" s="226" t="s">
        <v>41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146</v>
      </c>
      <c r="AT135" s="229" t="s">
        <v>142</v>
      </c>
      <c r="AU135" s="229" t="s">
        <v>86</v>
      </c>
      <c r="AY135" s="15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84</v>
      </c>
      <c r="BK135" s="230">
        <f>ROUND(I135*H135,2)</f>
        <v>0</v>
      </c>
      <c r="BL135" s="15" t="s">
        <v>146</v>
      </c>
      <c r="BM135" s="229" t="s">
        <v>422</v>
      </c>
    </row>
    <row r="136" s="13" customFormat="1">
      <c r="A136" s="13"/>
      <c r="B136" s="231"/>
      <c r="C136" s="232"/>
      <c r="D136" s="233" t="s">
        <v>148</v>
      </c>
      <c r="E136" s="234" t="s">
        <v>1</v>
      </c>
      <c r="F136" s="235" t="s">
        <v>419</v>
      </c>
      <c r="G136" s="232"/>
      <c r="H136" s="236">
        <v>164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148</v>
      </c>
      <c r="AU136" s="242" t="s">
        <v>86</v>
      </c>
      <c r="AV136" s="13" t="s">
        <v>86</v>
      </c>
      <c r="AW136" s="13" t="s">
        <v>32</v>
      </c>
      <c r="AX136" s="13" t="s">
        <v>84</v>
      </c>
      <c r="AY136" s="242" t="s">
        <v>139</v>
      </c>
    </row>
    <row r="137" s="2" customFormat="1" ht="24.15" customHeight="1">
      <c r="A137" s="36"/>
      <c r="B137" s="37"/>
      <c r="C137" s="217" t="s">
        <v>327</v>
      </c>
      <c r="D137" s="217" t="s">
        <v>142</v>
      </c>
      <c r="E137" s="218" t="s">
        <v>352</v>
      </c>
      <c r="F137" s="219" t="s">
        <v>353</v>
      </c>
      <c r="G137" s="220" t="s">
        <v>145</v>
      </c>
      <c r="H137" s="221">
        <v>164</v>
      </c>
      <c r="I137" s="222"/>
      <c r="J137" s="223">
        <f>ROUND(I137*H137,2)</f>
        <v>0</v>
      </c>
      <c r="K137" s="224"/>
      <c r="L137" s="42"/>
      <c r="M137" s="225" t="s">
        <v>1</v>
      </c>
      <c r="N137" s="226" t="s">
        <v>41</v>
      </c>
      <c r="O137" s="89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146</v>
      </c>
      <c r="AT137" s="229" t="s">
        <v>142</v>
      </c>
      <c r="AU137" s="229" t="s">
        <v>86</v>
      </c>
      <c r="AY137" s="15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84</v>
      </c>
      <c r="BK137" s="230">
        <f>ROUND(I137*H137,2)</f>
        <v>0</v>
      </c>
      <c r="BL137" s="15" t="s">
        <v>146</v>
      </c>
      <c r="BM137" s="229" t="s">
        <v>423</v>
      </c>
    </row>
    <row r="138" s="13" customFormat="1">
      <c r="A138" s="13"/>
      <c r="B138" s="231"/>
      <c r="C138" s="232"/>
      <c r="D138" s="233" t="s">
        <v>148</v>
      </c>
      <c r="E138" s="234" t="s">
        <v>1</v>
      </c>
      <c r="F138" s="235" t="s">
        <v>419</v>
      </c>
      <c r="G138" s="232"/>
      <c r="H138" s="236">
        <v>164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148</v>
      </c>
      <c r="AU138" s="242" t="s">
        <v>86</v>
      </c>
      <c r="AV138" s="13" t="s">
        <v>86</v>
      </c>
      <c r="AW138" s="13" t="s">
        <v>32</v>
      </c>
      <c r="AX138" s="13" t="s">
        <v>84</v>
      </c>
      <c r="AY138" s="242" t="s">
        <v>139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164</v>
      </c>
      <c r="F139" s="215" t="s">
        <v>165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SUM(P140:P143)</f>
        <v>0</v>
      </c>
      <c r="Q139" s="209"/>
      <c r="R139" s="210">
        <f>SUM(R140:R143)</f>
        <v>0</v>
      </c>
      <c r="S139" s="209"/>
      <c r="T139" s="211">
        <f>SUM(T140:T143)</f>
        <v>4.9199999999999999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139</v>
      </c>
      <c r="BK139" s="214">
        <f>SUM(BK140:BK143)</f>
        <v>0</v>
      </c>
    </row>
    <row r="140" s="2" customFormat="1" ht="16.5" customHeight="1">
      <c r="A140" s="36"/>
      <c r="B140" s="37"/>
      <c r="C140" s="217" t="s">
        <v>150</v>
      </c>
      <c r="D140" s="217" t="s">
        <v>142</v>
      </c>
      <c r="E140" s="218" t="s">
        <v>167</v>
      </c>
      <c r="F140" s="219" t="s">
        <v>168</v>
      </c>
      <c r="G140" s="220" t="s">
        <v>145</v>
      </c>
      <c r="H140" s="221">
        <v>164</v>
      </c>
      <c r="I140" s="222"/>
      <c r="J140" s="223">
        <f>ROUND(I140*H140,2)</f>
        <v>0</v>
      </c>
      <c r="K140" s="224"/>
      <c r="L140" s="42"/>
      <c r="M140" s="225" t="s">
        <v>1</v>
      </c>
      <c r="N140" s="226" t="s">
        <v>41</v>
      </c>
      <c r="O140" s="89"/>
      <c r="P140" s="227">
        <f>O140*H140</f>
        <v>0</v>
      </c>
      <c r="Q140" s="227">
        <v>0</v>
      </c>
      <c r="R140" s="227">
        <f>Q140*H140</f>
        <v>0</v>
      </c>
      <c r="S140" s="227">
        <v>0.01</v>
      </c>
      <c r="T140" s="228">
        <f>S140*H140</f>
        <v>1.6400000000000001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146</v>
      </c>
      <c r="AT140" s="229" t="s">
        <v>142</v>
      </c>
      <c r="AU140" s="229" t="s">
        <v>86</v>
      </c>
      <c r="AY140" s="15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84</v>
      </c>
      <c r="BK140" s="230">
        <f>ROUND(I140*H140,2)</f>
        <v>0</v>
      </c>
      <c r="BL140" s="15" t="s">
        <v>146</v>
      </c>
      <c r="BM140" s="229" t="s">
        <v>424</v>
      </c>
    </row>
    <row r="141" s="13" customFormat="1">
      <c r="A141" s="13"/>
      <c r="B141" s="231"/>
      <c r="C141" s="232"/>
      <c r="D141" s="233" t="s">
        <v>148</v>
      </c>
      <c r="E141" s="234" t="s">
        <v>1</v>
      </c>
      <c r="F141" s="235" t="s">
        <v>419</v>
      </c>
      <c r="G141" s="232"/>
      <c r="H141" s="236">
        <v>164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148</v>
      </c>
      <c r="AU141" s="242" t="s">
        <v>86</v>
      </c>
      <c r="AV141" s="13" t="s">
        <v>86</v>
      </c>
      <c r="AW141" s="13" t="s">
        <v>32</v>
      </c>
      <c r="AX141" s="13" t="s">
        <v>84</v>
      </c>
      <c r="AY141" s="242" t="s">
        <v>139</v>
      </c>
    </row>
    <row r="142" s="2" customFormat="1" ht="24.15" customHeight="1">
      <c r="A142" s="36"/>
      <c r="B142" s="37"/>
      <c r="C142" s="217" t="s">
        <v>156</v>
      </c>
      <c r="D142" s="217" t="s">
        <v>142</v>
      </c>
      <c r="E142" s="218" t="s">
        <v>171</v>
      </c>
      <c r="F142" s="219" t="s">
        <v>172</v>
      </c>
      <c r="G142" s="220" t="s">
        <v>145</v>
      </c>
      <c r="H142" s="221">
        <v>164</v>
      </c>
      <c r="I142" s="222"/>
      <c r="J142" s="223">
        <f>ROUND(I142*H142,2)</f>
        <v>0</v>
      </c>
      <c r="K142" s="224"/>
      <c r="L142" s="42"/>
      <c r="M142" s="225" t="s">
        <v>1</v>
      </c>
      <c r="N142" s="226" t="s">
        <v>41</v>
      </c>
      <c r="O142" s="89"/>
      <c r="P142" s="227">
        <f>O142*H142</f>
        <v>0</v>
      </c>
      <c r="Q142" s="227">
        <v>0</v>
      </c>
      <c r="R142" s="227">
        <f>Q142*H142</f>
        <v>0</v>
      </c>
      <c r="S142" s="227">
        <v>0.02</v>
      </c>
      <c r="T142" s="228">
        <f>S142*H142</f>
        <v>3.2800000000000002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146</v>
      </c>
      <c r="AT142" s="229" t="s">
        <v>142</v>
      </c>
      <c r="AU142" s="229" t="s">
        <v>86</v>
      </c>
      <c r="AY142" s="15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84</v>
      </c>
      <c r="BK142" s="230">
        <f>ROUND(I142*H142,2)</f>
        <v>0</v>
      </c>
      <c r="BL142" s="15" t="s">
        <v>146</v>
      </c>
      <c r="BM142" s="229" t="s">
        <v>425</v>
      </c>
    </row>
    <row r="143" s="13" customFormat="1">
      <c r="A143" s="13"/>
      <c r="B143" s="231"/>
      <c r="C143" s="232"/>
      <c r="D143" s="233" t="s">
        <v>148</v>
      </c>
      <c r="E143" s="234" t="s">
        <v>1</v>
      </c>
      <c r="F143" s="235" t="s">
        <v>419</v>
      </c>
      <c r="G143" s="232"/>
      <c r="H143" s="236">
        <v>164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148</v>
      </c>
      <c r="AU143" s="242" t="s">
        <v>86</v>
      </c>
      <c r="AV143" s="13" t="s">
        <v>86</v>
      </c>
      <c r="AW143" s="13" t="s">
        <v>32</v>
      </c>
      <c r="AX143" s="13" t="s">
        <v>84</v>
      </c>
      <c r="AY143" s="242" t="s">
        <v>139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183</v>
      </c>
      <c r="F144" s="215" t="s">
        <v>184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SUM(P145:P152)</f>
        <v>0</v>
      </c>
      <c r="Q144" s="209"/>
      <c r="R144" s="210">
        <f>SUM(R145:R152)</f>
        <v>0</v>
      </c>
      <c r="S144" s="209"/>
      <c r="T144" s="211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84</v>
      </c>
      <c r="AY144" s="212" t="s">
        <v>139</v>
      </c>
      <c r="BK144" s="214">
        <f>SUM(BK145:BK152)</f>
        <v>0</v>
      </c>
    </row>
    <row r="145" s="2" customFormat="1" ht="21.75" customHeight="1">
      <c r="A145" s="36"/>
      <c r="B145" s="37"/>
      <c r="C145" s="217" t="s">
        <v>164</v>
      </c>
      <c r="D145" s="217" t="s">
        <v>142</v>
      </c>
      <c r="E145" s="218" t="s">
        <v>186</v>
      </c>
      <c r="F145" s="219" t="s">
        <v>187</v>
      </c>
      <c r="G145" s="220" t="s">
        <v>188</v>
      </c>
      <c r="H145" s="221">
        <v>23.780000000000001</v>
      </c>
      <c r="I145" s="222"/>
      <c r="J145" s="223">
        <f>ROUND(I145*H145,2)</f>
        <v>0</v>
      </c>
      <c r="K145" s="224"/>
      <c r="L145" s="42"/>
      <c r="M145" s="225" t="s">
        <v>1</v>
      </c>
      <c r="N145" s="226" t="s">
        <v>41</v>
      </c>
      <c r="O145" s="89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9" t="s">
        <v>146</v>
      </c>
      <c r="AT145" s="229" t="s">
        <v>142</v>
      </c>
      <c r="AU145" s="229" t="s">
        <v>86</v>
      </c>
      <c r="AY145" s="15" t="s">
        <v>139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5" t="s">
        <v>84</v>
      </c>
      <c r="BK145" s="230">
        <f>ROUND(I145*H145,2)</f>
        <v>0</v>
      </c>
      <c r="BL145" s="15" t="s">
        <v>146</v>
      </c>
      <c r="BM145" s="229" t="s">
        <v>426</v>
      </c>
    </row>
    <row r="146" s="13" customFormat="1">
      <c r="A146" s="13"/>
      <c r="B146" s="231"/>
      <c r="C146" s="232"/>
      <c r="D146" s="233" t="s">
        <v>148</v>
      </c>
      <c r="E146" s="234" t="s">
        <v>1</v>
      </c>
      <c r="F146" s="235" t="s">
        <v>427</v>
      </c>
      <c r="G146" s="232"/>
      <c r="H146" s="236">
        <v>23.780000000000001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148</v>
      </c>
      <c r="AU146" s="242" t="s">
        <v>86</v>
      </c>
      <c r="AV146" s="13" t="s">
        <v>86</v>
      </c>
      <c r="AW146" s="13" t="s">
        <v>32</v>
      </c>
      <c r="AX146" s="13" t="s">
        <v>84</v>
      </c>
      <c r="AY146" s="242" t="s">
        <v>139</v>
      </c>
    </row>
    <row r="147" s="2" customFormat="1" ht="24.15" customHeight="1">
      <c r="A147" s="36"/>
      <c r="B147" s="37"/>
      <c r="C147" s="217" t="s">
        <v>266</v>
      </c>
      <c r="D147" s="217" t="s">
        <v>142</v>
      </c>
      <c r="E147" s="218" t="s">
        <v>192</v>
      </c>
      <c r="F147" s="219" t="s">
        <v>193</v>
      </c>
      <c r="G147" s="220" t="s">
        <v>188</v>
      </c>
      <c r="H147" s="221">
        <v>118.90000000000001</v>
      </c>
      <c r="I147" s="222"/>
      <c r="J147" s="223">
        <f>ROUND(I147*H147,2)</f>
        <v>0</v>
      </c>
      <c r="K147" s="224"/>
      <c r="L147" s="42"/>
      <c r="M147" s="225" t="s">
        <v>1</v>
      </c>
      <c r="N147" s="226" t="s">
        <v>41</v>
      </c>
      <c r="O147" s="89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9" t="s">
        <v>146</v>
      </c>
      <c r="AT147" s="229" t="s">
        <v>142</v>
      </c>
      <c r="AU147" s="229" t="s">
        <v>86</v>
      </c>
      <c r="AY147" s="15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5" t="s">
        <v>84</v>
      </c>
      <c r="BK147" s="230">
        <f>ROUND(I147*H147,2)</f>
        <v>0</v>
      </c>
      <c r="BL147" s="15" t="s">
        <v>146</v>
      </c>
      <c r="BM147" s="229" t="s">
        <v>428</v>
      </c>
    </row>
    <row r="148" s="13" customFormat="1">
      <c r="A148" s="13"/>
      <c r="B148" s="231"/>
      <c r="C148" s="232"/>
      <c r="D148" s="233" t="s">
        <v>148</v>
      </c>
      <c r="E148" s="234" t="s">
        <v>1</v>
      </c>
      <c r="F148" s="235" t="s">
        <v>429</v>
      </c>
      <c r="G148" s="232"/>
      <c r="H148" s="236">
        <v>118.90000000000001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148</v>
      </c>
      <c r="AU148" s="242" t="s">
        <v>86</v>
      </c>
      <c r="AV148" s="13" t="s">
        <v>86</v>
      </c>
      <c r="AW148" s="13" t="s">
        <v>32</v>
      </c>
      <c r="AX148" s="13" t="s">
        <v>84</v>
      </c>
      <c r="AY148" s="242" t="s">
        <v>139</v>
      </c>
    </row>
    <row r="149" s="2" customFormat="1" ht="33" customHeight="1">
      <c r="A149" s="36"/>
      <c r="B149" s="37"/>
      <c r="C149" s="217" t="s">
        <v>269</v>
      </c>
      <c r="D149" s="217" t="s">
        <v>142</v>
      </c>
      <c r="E149" s="218" t="s">
        <v>197</v>
      </c>
      <c r="F149" s="219" t="s">
        <v>198</v>
      </c>
      <c r="G149" s="220" t="s">
        <v>188</v>
      </c>
      <c r="H149" s="221">
        <v>18.859999999999999</v>
      </c>
      <c r="I149" s="222"/>
      <c r="J149" s="223">
        <f>ROUND(I149*H149,2)</f>
        <v>0</v>
      </c>
      <c r="K149" s="224"/>
      <c r="L149" s="42"/>
      <c r="M149" s="225" t="s">
        <v>1</v>
      </c>
      <c r="N149" s="226" t="s">
        <v>41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9" t="s">
        <v>146</v>
      </c>
      <c r="AT149" s="229" t="s">
        <v>142</v>
      </c>
      <c r="AU149" s="229" t="s">
        <v>86</v>
      </c>
      <c r="AY149" s="15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5" t="s">
        <v>84</v>
      </c>
      <c r="BK149" s="230">
        <f>ROUND(I149*H149,2)</f>
        <v>0</v>
      </c>
      <c r="BL149" s="15" t="s">
        <v>146</v>
      </c>
      <c r="BM149" s="229" t="s">
        <v>430</v>
      </c>
    </row>
    <row r="150" s="13" customFormat="1">
      <c r="A150" s="13"/>
      <c r="B150" s="231"/>
      <c r="C150" s="232"/>
      <c r="D150" s="233" t="s">
        <v>148</v>
      </c>
      <c r="E150" s="234" t="s">
        <v>1</v>
      </c>
      <c r="F150" s="235" t="s">
        <v>431</v>
      </c>
      <c r="G150" s="232"/>
      <c r="H150" s="236">
        <v>18.859999999999999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148</v>
      </c>
      <c r="AU150" s="242" t="s">
        <v>86</v>
      </c>
      <c r="AV150" s="13" t="s">
        <v>86</v>
      </c>
      <c r="AW150" s="13" t="s">
        <v>32</v>
      </c>
      <c r="AX150" s="13" t="s">
        <v>84</v>
      </c>
      <c r="AY150" s="242" t="s">
        <v>139</v>
      </c>
    </row>
    <row r="151" s="2" customFormat="1" ht="24.15" customHeight="1">
      <c r="A151" s="36"/>
      <c r="B151" s="37"/>
      <c r="C151" s="217" t="s">
        <v>272</v>
      </c>
      <c r="D151" s="217" t="s">
        <v>142</v>
      </c>
      <c r="E151" s="218" t="s">
        <v>202</v>
      </c>
      <c r="F151" s="219" t="s">
        <v>203</v>
      </c>
      <c r="G151" s="220" t="s">
        <v>188</v>
      </c>
      <c r="H151" s="221">
        <v>4.9199999999999999</v>
      </c>
      <c r="I151" s="222"/>
      <c r="J151" s="223">
        <f>ROUND(I151*H151,2)</f>
        <v>0</v>
      </c>
      <c r="K151" s="224"/>
      <c r="L151" s="42"/>
      <c r="M151" s="225" t="s">
        <v>1</v>
      </c>
      <c r="N151" s="226" t="s">
        <v>41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9" t="s">
        <v>146</v>
      </c>
      <c r="AT151" s="229" t="s">
        <v>142</v>
      </c>
      <c r="AU151" s="229" t="s">
        <v>86</v>
      </c>
      <c r="AY151" s="15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5" t="s">
        <v>84</v>
      </c>
      <c r="BK151" s="230">
        <f>ROUND(I151*H151,2)</f>
        <v>0</v>
      </c>
      <c r="BL151" s="15" t="s">
        <v>146</v>
      </c>
      <c r="BM151" s="229" t="s">
        <v>432</v>
      </c>
    </row>
    <row r="152" s="13" customFormat="1">
      <c r="A152" s="13"/>
      <c r="B152" s="231"/>
      <c r="C152" s="232"/>
      <c r="D152" s="233" t="s">
        <v>148</v>
      </c>
      <c r="E152" s="234" t="s">
        <v>1</v>
      </c>
      <c r="F152" s="235" t="s">
        <v>433</v>
      </c>
      <c r="G152" s="232"/>
      <c r="H152" s="236">
        <v>4.9199999999999999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148</v>
      </c>
      <c r="AU152" s="242" t="s">
        <v>86</v>
      </c>
      <c r="AV152" s="13" t="s">
        <v>86</v>
      </c>
      <c r="AW152" s="13" t="s">
        <v>32</v>
      </c>
      <c r="AX152" s="13" t="s">
        <v>84</v>
      </c>
      <c r="AY152" s="242" t="s">
        <v>139</v>
      </c>
    </row>
    <row r="153" s="12" customFormat="1" ht="22.8" customHeight="1">
      <c r="A153" s="12"/>
      <c r="B153" s="201"/>
      <c r="C153" s="202"/>
      <c r="D153" s="203" t="s">
        <v>75</v>
      </c>
      <c r="E153" s="215" t="s">
        <v>206</v>
      </c>
      <c r="F153" s="215" t="s">
        <v>207</v>
      </c>
      <c r="G153" s="202"/>
      <c r="H153" s="202"/>
      <c r="I153" s="205"/>
      <c r="J153" s="216">
        <f>BK153</f>
        <v>0</v>
      </c>
      <c r="K153" s="202"/>
      <c r="L153" s="207"/>
      <c r="M153" s="208"/>
      <c r="N153" s="209"/>
      <c r="O153" s="209"/>
      <c r="P153" s="210">
        <f>SUM(P154:P157)</f>
        <v>0</v>
      </c>
      <c r="Q153" s="209"/>
      <c r="R153" s="210">
        <f>SUM(R154:R157)</f>
        <v>0</v>
      </c>
      <c r="S153" s="209"/>
      <c r="T153" s="211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2" t="s">
        <v>84</v>
      </c>
      <c r="AT153" s="213" t="s">
        <v>75</v>
      </c>
      <c r="AU153" s="213" t="s">
        <v>84</v>
      </c>
      <c r="AY153" s="212" t="s">
        <v>139</v>
      </c>
      <c r="BK153" s="214">
        <f>SUM(BK154:BK157)</f>
        <v>0</v>
      </c>
    </row>
    <row r="154" s="2" customFormat="1" ht="33" customHeight="1">
      <c r="A154" s="36"/>
      <c r="B154" s="37"/>
      <c r="C154" s="217" t="s">
        <v>275</v>
      </c>
      <c r="D154" s="217" t="s">
        <v>142</v>
      </c>
      <c r="E154" s="218" t="s">
        <v>209</v>
      </c>
      <c r="F154" s="219" t="s">
        <v>210</v>
      </c>
      <c r="G154" s="220" t="s">
        <v>188</v>
      </c>
      <c r="H154" s="221">
        <v>3.6749999999999998</v>
      </c>
      <c r="I154" s="222"/>
      <c r="J154" s="223">
        <f>ROUND(I154*H154,2)</f>
        <v>0</v>
      </c>
      <c r="K154" s="224"/>
      <c r="L154" s="42"/>
      <c r="M154" s="225" t="s">
        <v>1</v>
      </c>
      <c r="N154" s="226" t="s">
        <v>41</v>
      </c>
      <c r="O154" s="89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9" t="s">
        <v>146</v>
      </c>
      <c r="AT154" s="229" t="s">
        <v>142</v>
      </c>
      <c r="AU154" s="229" t="s">
        <v>86</v>
      </c>
      <c r="AY154" s="15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5" t="s">
        <v>84</v>
      </c>
      <c r="BK154" s="230">
        <f>ROUND(I154*H154,2)</f>
        <v>0</v>
      </c>
      <c r="BL154" s="15" t="s">
        <v>146</v>
      </c>
      <c r="BM154" s="229" t="s">
        <v>434</v>
      </c>
    </row>
    <row r="155" s="13" customFormat="1">
      <c r="A155" s="13"/>
      <c r="B155" s="231"/>
      <c r="C155" s="232"/>
      <c r="D155" s="233" t="s">
        <v>148</v>
      </c>
      <c r="E155" s="234" t="s">
        <v>1</v>
      </c>
      <c r="F155" s="235" t="s">
        <v>435</v>
      </c>
      <c r="G155" s="232"/>
      <c r="H155" s="236">
        <v>3.6749999999999998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148</v>
      </c>
      <c r="AU155" s="242" t="s">
        <v>86</v>
      </c>
      <c r="AV155" s="13" t="s">
        <v>86</v>
      </c>
      <c r="AW155" s="13" t="s">
        <v>32</v>
      </c>
      <c r="AX155" s="13" t="s">
        <v>84</v>
      </c>
      <c r="AY155" s="242" t="s">
        <v>139</v>
      </c>
    </row>
    <row r="156" s="2" customFormat="1" ht="33" customHeight="1">
      <c r="A156" s="36"/>
      <c r="B156" s="37"/>
      <c r="C156" s="217" t="s">
        <v>278</v>
      </c>
      <c r="D156" s="217" t="s">
        <v>142</v>
      </c>
      <c r="E156" s="218" t="s">
        <v>214</v>
      </c>
      <c r="F156" s="219" t="s">
        <v>215</v>
      </c>
      <c r="G156" s="220" t="s">
        <v>188</v>
      </c>
      <c r="H156" s="221">
        <v>3.6749999999999998</v>
      </c>
      <c r="I156" s="222"/>
      <c r="J156" s="223">
        <f>ROUND(I156*H156,2)</f>
        <v>0</v>
      </c>
      <c r="K156" s="224"/>
      <c r="L156" s="42"/>
      <c r="M156" s="225" t="s">
        <v>1</v>
      </c>
      <c r="N156" s="226" t="s">
        <v>41</v>
      </c>
      <c r="O156" s="89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9" t="s">
        <v>146</v>
      </c>
      <c r="AT156" s="229" t="s">
        <v>142</v>
      </c>
      <c r="AU156" s="229" t="s">
        <v>86</v>
      </c>
      <c r="AY156" s="15" t="s">
        <v>139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5" t="s">
        <v>84</v>
      </c>
      <c r="BK156" s="230">
        <f>ROUND(I156*H156,2)</f>
        <v>0</v>
      </c>
      <c r="BL156" s="15" t="s">
        <v>146</v>
      </c>
      <c r="BM156" s="229" t="s">
        <v>436</v>
      </c>
    </row>
    <row r="157" s="13" customFormat="1">
      <c r="A157" s="13"/>
      <c r="B157" s="231"/>
      <c r="C157" s="232"/>
      <c r="D157" s="233" t="s">
        <v>148</v>
      </c>
      <c r="E157" s="234" t="s">
        <v>1</v>
      </c>
      <c r="F157" s="235" t="s">
        <v>435</v>
      </c>
      <c r="G157" s="232"/>
      <c r="H157" s="236">
        <v>3.6749999999999998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148</v>
      </c>
      <c r="AU157" s="242" t="s">
        <v>86</v>
      </c>
      <c r="AV157" s="13" t="s">
        <v>86</v>
      </c>
      <c r="AW157" s="13" t="s">
        <v>32</v>
      </c>
      <c r="AX157" s="13" t="s">
        <v>84</v>
      </c>
      <c r="AY157" s="242" t="s">
        <v>139</v>
      </c>
    </row>
    <row r="158" s="12" customFormat="1" ht="25.92" customHeight="1">
      <c r="A158" s="12"/>
      <c r="B158" s="201"/>
      <c r="C158" s="202"/>
      <c r="D158" s="203" t="s">
        <v>75</v>
      </c>
      <c r="E158" s="204" t="s">
        <v>217</v>
      </c>
      <c r="F158" s="204" t="s">
        <v>218</v>
      </c>
      <c r="G158" s="202"/>
      <c r="H158" s="202"/>
      <c r="I158" s="205"/>
      <c r="J158" s="206">
        <f>BK158</f>
        <v>0</v>
      </c>
      <c r="K158" s="202"/>
      <c r="L158" s="207"/>
      <c r="M158" s="208"/>
      <c r="N158" s="209"/>
      <c r="O158" s="209"/>
      <c r="P158" s="210">
        <f>P159+P161+P163+P166</f>
        <v>0</v>
      </c>
      <c r="Q158" s="209"/>
      <c r="R158" s="210">
        <f>R159+R161+R163+R166</f>
        <v>0</v>
      </c>
      <c r="S158" s="209"/>
      <c r="T158" s="211">
        <f>T159+T161+T163+T166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150</v>
      </c>
      <c r="AT158" s="213" t="s">
        <v>75</v>
      </c>
      <c r="AU158" s="213" t="s">
        <v>76</v>
      </c>
      <c r="AY158" s="212" t="s">
        <v>139</v>
      </c>
      <c r="BK158" s="214">
        <f>BK159+BK161+BK163+BK166</f>
        <v>0</v>
      </c>
    </row>
    <row r="159" s="12" customFormat="1" ht="22.8" customHeight="1">
      <c r="A159" s="12"/>
      <c r="B159" s="201"/>
      <c r="C159" s="202"/>
      <c r="D159" s="203" t="s">
        <v>75</v>
      </c>
      <c r="E159" s="215" t="s">
        <v>219</v>
      </c>
      <c r="F159" s="215" t="s">
        <v>220</v>
      </c>
      <c r="G159" s="202"/>
      <c r="H159" s="202"/>
      <c r="I159" s="205"/>
      <c r="J159" s="216">
        <f>BK159</f>
        <v>0</v>
      </c>
      <c r="K159" s="202"/>
      <c r="L159" s="207"/>
      <c r="M159" s="208"/>
      <c r="N159" s="209"/>
      <c r="O159" s="209"/>
      <c r="P159" s="210">
        <f>P160</f>
        <v>0</v>
      </c>
      <c r="Q159" s="209"/>
      <c r="R159" s="210">
        <f>R160</f>
        <v>0</v>
      </c>
      <c r="S159" s="209"/>
      <c r="T159" s="211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150</v>
      </c>
      <c r="AT159" s="213" t="s">
        <v>75</v>
      </c>
      <c r="AU159" s="213" t="s">
        <v>84</v>
      </c>
      <c r="AY159" s="212" t="s">
        <v>139</v>
      </c>
      <c r="BK159" s="214">
        <f>BK160</f>
        <v>0</v>
      </c>
    </row>
    <row r="160" s="2" customFormat="1" ht="24.15" customHeight="1">
      <c r="A160" s="36"/>
      <c r="B160" s="37"/>
      <c r="C160" s="217" t="s">
        <v>8</v>
      </c>
      <c r="D160" s="217" t="s">
        <v>142</v>
      </c>
      <c r="E160" s="218" t="s">
        <v>222</v>
      </c>
      <c r="F160" s="219" t="s">
        <v>223</v>
      </c>
      <c r="G160" s="220" t="s">
        <v>224</v>
      </c>
      <c r="H160" s="221">
        <v>1</v>
      </c>
      <c r="I160" s="222"/>
      <c r="J160" s="223">
        <f>ROUND(I160*H160,2)</f>
        <v>0</v>
      </c>
      <c r="K160" s="224"/>
      <c r="L160" s="42"/>
      <c r="M160" s="225" t="s">
        <v>1</v>
      </c>
      <c r="N160" s="226" t="s">
        <v>41</v>
      </c>
      <c r="O160" s="89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9" t="s">
        <v>225</v>
      </c>
      <c r="AT160" s="229" t="s">
        <v>142</v>
      </c>
      <c r="AU160" s="229" t="s">
        <v>86</v>
      </c>
      <c r="AY160" s="15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5" t="s">
        <v>84</v>
      </c>
      <c r="BK160" s="230">
        <f>ROUND(I160*H160,2)</f>
        <v>0</v>
      </c>
      <c r="BL160" s="15" t="s">
        <v>225</v>
      </c>
      <c r="BM160" s="229" t="s">
        <v>437</v>
      </c>
    </row>
    <row r="161" s="12" customFormat="1" ht="22.8" customHeight="1">
      <c r="A161" s="12"/>
      <c r="B161" s="201"/>
      <c r="C161" s="202"/>
      <c r="D161" s="203" t="s">
        <v>75</v>
      </c>
      <c r="E161" s="215" t="s">
        <v>227</v>
      </c>
      <c r="F161" s="215" t="s">
        <v>228</v>
      </c>
      <c r="G161" s="202"/>
      <c r="H161" s="202"/>
      <c r="I161" s="205"/>
      <c r="J161" s="216">
        <f>BK161</f>
        <v>0</v>
      </c>
      <c r="K161" s="202"/>
      <c r="L161" s="207"/>
      <c r="M161" s="208"/>
      <c r="N161" s="209"/>
      <c r="O161" s="209"/>
      <c r="P161" s="210">
        <f>P162</f>
        <v>0</v>
      </c>
      <c r="Q161" s="209"/>
      <c r="R161" s="210">
        <f>R162</f>
        <v>0</v>
      </c>
      <c r="S161" s="209"/>
      <c r="T161" s="211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2" t="s">
        <v>150</v>
      </c>
      <c r="AT161" s="213" t="s">
        <v>75</v>
      </c>
      <c r="AU161" s="213" t="s">
        <v>84</v>
      </c>
      <c r="AY161" s="212" t="s">
        <v>139</v>
      </c>
      <c r="BK161" s="214">
        <f>BK162</f>
        <v>0</v>
      </c>
    </row>
    <row r="162" s="2" customFormat="1" ht="24.15" customHeight="1">
      <c r="A162" s="36"/>
      <c r="B162" s="37"/>
      <c r="C162" s="217" t="s">
        <v>281</v>
      </c>
      <c r="D162" s="217" t="s">
        <v>142</v>
      </c>
      <c r="E162" s="218" t="s">
        <v>230</v>
      </c>
      <c r="F162" s="219" t="s">
        <v>231</v>
      </c>
      <c r="G162" s="220" t="s">
        <v>224</v>
      </c>
      <c r="H162" s="221">
        <v>1</v>
      </c>
      <c r="I162" s="222"/>
      <c r="J162" s="223">
        <f>ROUND(I162*H162,2)</f>
        <v>0</v>
      </c>
      <c r="K162" s="224"/>
      <c r="L162" s="42"/>
      <c r="M162" s="225" t="s">
        <v>1</v>
      </c>
      <c r="N162" s="226" t="s">
        <v>41</v>
      </c>
      <c r="O162" s="89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9" t="s">
        <v>225</v>
      </c>
      <c r="AT162" s="229" t="s">
        <v>142</v>
      </c>
      <c r="AU162" s="229" t="s">
        <v>86</v>
      </c>
      <c r="AY162" s="15" t="s">
        <v>139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5" t="s">
        <v>84</v>
      </c>
      <c r="BK162" s="230">
        <f>ROUND(I162*H162,2)</f>
        <v>0</v>
      </c>
      <c r="BL162" s="15" t="s">
        <v>225</v>
      </c>
      <c r="BM162" s="229" t="s">
        <v>438</v>
      </c>
    </row>
    <row r="163" s="12" customFormat="1" ht="22.8" customHeight="1">
      <c r="A163" s="12"/>
      <c r="B163" s="201"/>
      <c r="C163" s="202"/>
      <c r="D163" s="203" t="s">
        <v>75</v>
      </c>
      <c r="E163" s="215" t="s">
        <v>233</v>
      </c>
      <c r="F163" s="215" t="s">
        <v>234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SUM(P164:P165)</f>
        <v>0</v>
      </c>
      <c r="Q163" s="209"/>
      <c r="R163" s="210">
        <f>SUM(R164:R165)</f>
        <v>0</v>
      </c>
      <c r="S163" s="209"/>
      <c r="T163" s="211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150</v>
      </c>
      <c r="AT163" s="213" t="s">
        <v>75</v>
      </c>
      <c r="AU163" s="213" t="s">
        <v>84</v>
      </c>
      <c r="AY163" s="212" t="s">
        <v>139</v>
      </c>
      <c r="BK163" s="214">
        <f>SUM(BK164:BK165)</f>
        <v>0</v>
      </c>
    </row>
    <row r="164" s="2" customFormat="1" ht="21.75" customHeight="1">
      <c r="A164" s="36"/>
      <c r="B164" s="37"/>
      <c r="C164" s="217" t="s">
        <v>283</v>
      </c>
      <c r="D164" s="217" t="s">
        <v>142</v>
      </c>
      <c r="E164" s="218" t="s">
        <v>236</v>
      </c>
      <c r="F164" s="219" t="s">
        <v>237</v>
      </c>
      <c r="G164" s="220" t="s">
        <v>238</v>
      </c>
      <c r="H164" s="221">
        <v>1</v>
      </c>
      <c r="I164" s="222"/>
      <c r="J164" s="223">
        <f>ROUND(I164*H164,2)</f>
        <v>0</v>
      </c>
      <c r="K164" s="224"/>
      <c r="L164" s="42"/>
      <c r="M164" s="225" t="s">
        <v>1</v>
      </c>
      <c r="N164" s="226" t="s">
        <v>41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9" t="s">
        <v>225</v>
      </c>
      <c r="AT164" s="229" t="s">
        <v>142</v>
      </c>
      <c r="AU164" s="229" t="s">
        <v>86</v>
      </c>
      <c r="AY164" s="15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5" t="s">
        <v>84</v>
      </c>
      <c r="BK164" s="230">
        <f>ROUND(I164*H164,2)</f>
        <v>0</v>
      </c>
      <c r="BL164" s="15" t="s">
        <v>225</v>
      </c>
      <c r="BM164" s="229" t="s">
        <v>439</v>
      </c>
    </row>
    <row r="165" s="2" customFormat="1" ht="24.15" customHeight="1">
      <c r="A165" s="36"/>
      <c r="B165" s="37"/>
      <c r="C165" s="217" t="s">
        <v>285</v>
      </c>
      <c r="D165" s="217" t="s">
        <v>142</v>
      </c>
      <c r="E165" s="218" t="s">
        <v>241</v>
      </c>
      <c r="F165" s="219" t="s">
        <v>242</v>
      </c>
      <c r="G165" s="220" t="s">
        <v>224</v>
      </c>
      <c r="H165" s="221">
        <v>1</v>
      </c>
      <c r="I165" s="222"/>
      <c r="J165" s="223">
        <f>ROUND(I165*H165,2)</f>
        <v>0</v>
      </c>
      <c r="K165" s="224"/>
      <c r="L165" s="42"/>
      <c r="M165" s="225" t="s">
        <v>1</v>
      </c>
      <c r="N165" s="226" t="s">
        <v>41</v>
      </c>
      <c r="O165" s="89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9" t="s">
        <v>225</v>
      </c>
      <c r="AT165" s="229" t="s">
        <v>142</v>
      </c>
      <c r="AU165" s="229" t="s">
        <v>86</v>
      </c>
      <c r="AY165" s="15" t="s">
        <v>139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5" t="s">
        <v>84</v>
      </c>
      <c r="BK165" s="230">
        <f>ROUND(I165*H165,2)</f>
        <v>0</v>
      </c>
      <c r="BL165" s="15" t="s">
        <v>225</v>
      </c>
      <c r="BM165" s="229" t="s">
        <v>440</v>
      </c>
    </row>
    <row r="166" s="12" customFormat="1" ht="22.8" customHeight="1">
      <c r="A166" s="12"/>
      <c r="B166" s="201"/>
      <c r="C166" s="202"/>
      <c r="D166" s="203" t="s">
        <v>75</v>
      </c>
      <c r="E166" s="215" t="s">
        <v>244</v>
      </c>
      <c r="F166" s="215" t="s">
        <v>245</v>
      </c>
      <c r="G166" s="202"/>
      <c r="H166" s="202"/>
      <c r="I166" s="205"/>
      <c r="J166" s="216">
        <f>BK166</f>
        <v>0</v>
      </c>
      <c r="K166" s="202"/>
      <c r="L166" s="207"/>
      <c r="M166" s="208"/>
      <c r="N166" s="209"/>
      <c r="O166" s="209"/>
      <c r="P166" s="210">
        <f>P167</f>
        <v>0</v>
      </c>
      <c r="Q166" s="209"/>
      <c r="R166" s="210">
        <f>R167</f>
        <v>0</v>
      </c>
      <c r="S166" s="209"/>
      <c r="T166" s="211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2" t="s">
        <v>150</v>
      </c>
      <c r="AT166" s="213" t="s">
        <v>75</v>
      </c>
      <c r="AU166" s="213" t="s">
        <v>84</v>
      </c>
      <c r="AY166" s="212" t="s">
        <v>139</v>
      </c>
      <c r="BK166" s="214">
        <f>BK167</f>
        <v>0</v>
      </c>
    </row>
    <row r="167" s="2" customFormat="1" ht="16.5" customHeight="1">
      <c r="A167" s="36"/>
      <c r="B167" s="37"/>
      <c r="C167" s="217" t="s">
        <v>287</v>
      </c>
      <c r="D167" s="217" t="s">
        <v>142</v>
      </c>
      <c r="E167" s="218" t="s">
        <v>247</v>
      </c>
      <c r="F167" s="219" t="s">
        <v>248</v>
      </c>
      <c r="G167" s="220" t="s">
        <v>224</v>
      </c>
      <c r="H167" s="221">
        <v>1</v>
      </c>
      <c r="I167" s="222"/>
      <c r="J167" s="223">
        <f>ROUND(I167*H167,2)</f>
        <v>0</v>
      </c>
      <c r="K167" s="224"/>
      <c r="L167" s="42"/>
      <c r="M167" s="243" t="s">
        <v>1</v>
      </c>
      <c r="N167" s="244" t="s">
        <v>41</v>
      </c>
      <c r="O167" s="245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9" t="s">
        <v>225</v>
      </c>
      <c r="AT167" s="229" t="s">
        <v>142</v>
      </c>
      <c r="AU167" s="229" t="s">
        <v>86</v>
      </c>
      <c r="AY167" s="15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5" t="s">
        <v>84</v>
      </c>
      <c r="BK167" s="230">
        <f>ROUND(I167*H167,2)</f>
        <v>0</v>
      </c>
      <c r="BL167" s="15" t="s">
        <v>225</v>
      </c>
      <c r="BM167" s="229" t="s">
        <v>441</v>
      </c>
    </row>
    <row r="168" s="2" customFormat="1" ht="6.96" customHeight="1">
      <c r="A168" s="36"/>
      <c r="B168" s="64"/>
      <c r="C168" s="65"/>
      <c r="D168" s="65"/>
      <c r="E168" s="65"/>
      <c r="F168" s="65"/>
      <c r="G168" s="65"/>
      <c r="H168" s="65"/>
      <c r="I168" s="65"/>
      <c r="J168" s="65"/>
      <c r="K168" s="65"/>
      <c r="L168" s="42"/>
      <c r="M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</row>
  </sheetData>
  <sheetProtection sheet="1" autoFilter="0" formatColumns="0" formatRows="0" objects="1" scenarios="1" spinCount="100000" saltValue="QkmQJNEMki0z2a9nZsWN0rL8Ze1rVnFrJb83VFZYek19484gbIGxcXOu9F7Uwbopz9Hkxf7Mts+vayysbjti5Q==" hashValue="qcdwbCR33vSo9XP6iXfivYImrp3o2ARA3tHM5UbPZniAWVrNQt/y9KiJKrOC+JvkRVKYlBd7pBHNay9vvIQmRw==" algorithmName="SHA-512" password="CC35"/>
  <autoFilter ref="C126:K16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86</v>
      </c>
    </row>
    <row r="4" s="1" customFormat="1" ht="24.96" customHeight="1">
      <c r="B4" s="18"/>
      <c r="D4" s="136" t="s">
        <v>105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Opravy MK a chodníků na ul. Slezská, Český Těšín-část chodníky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106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442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18. 3. 2025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ROUND(J127,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ROUND((SUM(BE127:BE189)),  2)</f>
        <v>0</v>
      </c>
      <c r="G33" s="36"/>
      <c r="H33" s="36"/>
      <c r="I33" s="153">
        <v>0.20999999999999999</v>
      </c>
      <c r="J33" s="152">
        <f>ROUND(((SUM(BE127:BE189))*I33),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ROUND((SUM(BF127:BF189)),  2)</f>
        <v>0</v>
      </c>
      <c r="G34" s="36"/>
      <c r="H34" s="36"/>
      <c r="I34" s="153">
        <v>0.14999999999999999</v>
      </c>
      <c r="J34" s="152">
        <f>ROUND(((SUM(BF127:BF189))*I34),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ROUND((SUM(BG127:BG189)),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ROUND((SUM(BH127:BH189)),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ROUND((SUM(BI127:BI189)),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Opravy MK a chodníků na ul. Slezská, Český Těšín-část chodníky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S1 - Sjezd č. 1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Těšín</v>
      </c>
      <c r="G89" s="38"/>
      <c r="H89" s="38"/>
      <c r="I89" s="30" t="s">
        <v>22</v>
      </c>
      <c r="J89" s="77" t="str">
        <f>IF(J12="","",J12)</f>
        <v>18. 3. 2025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Město Český Těšín</v>
      </c>
      <c r="G91" s="38"/>
      <c r="H91" s="38"/>
      <c r="I91" s="30" t="s">
        <v>30</v>
      </c>
      <c r="J91" s="34" t="str">
        <f>E21</f>
        <v>ŠNAPKA SLUŽBY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Ivan Šnapka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111</v>
      </c>
      <c r="D96" s="38"/>
      <c r="E96" s="38"/>
      <c r="F96" s="38"/>
      <c r="G96" s="38"/>
      <c r="H96" s="38"/>
      <c r="I96" s="38"/>
      <c r="J96" s="108">
        <f>J127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J129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115</v>
      </c>
      <c r="E99" s="186"/>
      <c r="F99" s="186"/>
      <c r="G99" s="186"/>
      <c r="H99" s="186"/>
      <c r="I99" s="186"/>
      <c r="J99" s="187">
        <f>J136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116</v>
      </c>
      <c r="E100" s="186"/>
      <c r="F100" s="186"/>
      <c r="G100" s="186"/>
      <c r="H100" s="186"/>
      <c r="I100" s="186"/>
      <c r="J100" s="187">
        <f>J147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117</v>
      </c>
      <c r="E101" s="186"/>
      <c r="F101" s="186"/>
      <c r="G101" s="186"/>
      <c r="H101" s="186"/>
      <c r="I101" s="186"/>
      <c r="J101" s="187">
        <f>J164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118</v>
      </c>
      <c r="E102" s="186"/>
      <c r="F102" s="186"/>
      <c r="G102" s="186"/>
      <c r="H102" s="186"/>
      <c r="I102" s="186"/>
      <c r="J102" s="187">
        <f>J175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119</v>
      </c>
      <c r="E103" s="180"/>
      <c r="F103" s="180"/>
      <c r="G103" s="180"/>
      <c r="H103" s="180"/>
      <c r="I103" s="180"/>
      <c r="J103" s="181">
        <f>J180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120</v>
      </c>
      <c r="E104" s="186"/>
      <c r="F104" s="186"/>
      <c r="G104" s="186"/>
      <c r="H104" s="186"/>
      <c r="I104" s="186"/>
      <c r="J104" s="187">
        <f>J181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121</v>
      </c>
      <c r="E105" s="186"/>
      <c r="F105" s="186"/>
      <c r="G105" s="186"/>
      <c r="H105" s="186"/>
      <c r="I105" s="186"/>
      <c r="J105" s="187">
        <f>J183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122</v>
      </c>
      <c r="E106" s="186"/>
      <c r="F106" s="186"/>
      <c r="G106" s="186"/>
      <c r="H106" s="186"/>
      <c r="I106" s="186"/>
      <c r="J106" s="187">
        <f>J185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123</v>
      </c>
      <c r="E107" s="186"/>
      <c r="F107" s="186"/>
      <c r="G107" s="186"/>
      <c r="H107" s="186"/>
      <c r="I107" s="186"/>
      <c r="J107" s="187">
        <f>J188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124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172" t="str">
        <f>E7</f>
        <v>Opravy MK a chodníků na ul. Slezská, Český Těšín-část chodníky</v>
      </c>
      <c r="F117" s="30"/>
      <c r="G117" s="30"/>
      <c r="H117" s="30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106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74" t="str">
        <f>E9</f>
        <v>S1 - Sjezd č. 1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F12</f>
        <v>Český Těšín</v>
      </c>
      <c r="G121" s="38"/>
      <c r="H121" s="38"/>
      <c r="I121" s="30" t="s">
        <v>22</v>
      </c>
      <c r="J121" s="77" t="str">
        <f>IF(J12="","",J12)</f>
        <v>18. 3. 2025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25.65" customHeight="1">
      <c r="A123" s="36"/>
      <c r="B123" s="37"/>
      <c r="C123" s="30" t="s">
        <v>24</v>
      </c>
      <c r="D123" s="38"/>
      <c r="E123" s="38"/>
      <c r="F123" s="25" t="str">
        <f>E15</f>
        <v>Město Český Těšín</v>
      </c>
      <c r="G123" s="38"/>
      <c r="H123" s="38"/>
      <c r="I123" s="30" t="s">
        <v>30</v>
      </c>
      <c r="J123" s="34" t="str">
        <f>E21</f>
        <v>ŠNAPKA SLUŽBY s.r.o.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28</v>
      </c>
      <c r="D124" s="38"/>
      <c r="E124" s="38"/>
      <c r="F124" s="25" t="str">
        <f>IF(E18="","",E18)</f>
        <v>Vyplň údaj</v>
      </c>
      <c r="G124" s="38"/>
      <c r="H124" s="38"/>
      <c r="I124" s="30" t="s">
        <v>33</v>
      </c>
      <c r="J124" s="34" t="str">
        <f>E24</f>
        <v>Ing. Ivan Šnapka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89"/>
      <c r="B126" s="190"/>
      <c r="C126" s="191" t="s">
        <v>125</v>
      </c>
      <c r="D126" s="192" t="s">
        <v>61</v>
      </c>
      <c r="E126" s="192" t="s">
        <v>57</v>
      </c>
      <c r="F126" s="192" t="s">
        <v>58</v>
      </c>
      <c r="G126" s="192" t="s">
        <v>126</v>
      </c>
      <c r="H126" s="192" t="s">
        <v>127</v>
      </c>
      <c r="I126" s="192" t="s">
        <v>128</v>
      </c>
      <c r="J126" s="193" t="s">
        <v>110</v>
      </c>
      <c r="K126" s="194" t="s">
        <v>129</v>
      </c>
      <c r="L126" s="195"/>
      <c r="M126" s="98" t="s">
        <v>1</v>
      </c>
      <c r="N126" s="99" t="s">
        <v>40</v>
      </c>
      <c r="O126" s="99" t="s">
        <v>130</v>
      </c>
      <c r="P126" s="99" t="s">
        <v>131</v>
      </c>
      <c r="Q126" s="99" t="s">
        <v>132</v>
      </c>
      <c r="R126" s="99" t="s">
        <v>133</v>
      </c>
      <c r="S126" s="99" t="s">
        <v>134</v>
      </c>
      <c r="T126" s="100" t="s">
        <v>135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36"/>
      <c r="B127" s="37"/>
      <c r="C127" s="105" t="s">
        <v>136</v>
      </c>
      <c r="D127" s="38"/>
      <c r="E127" s="38"/>
      <c r="F127" s="38"/>
      <c r="G127" s="38"/>
      <c r="H127" s="38"/>
      <c r="I127" s="38"/>
      <c r="J127" s="196">
        <f>BK127</f>
        <v>0</v>
      </c>
      <c r="K127" s="38"/>
      <c r="L127" s="42"/>
      <c r="M127" s="101"/>
      <c r="N127" s="197"/>
      <c r="O127" s="102"/>
      <c r="P127" s="198">
        <f>P128+P180</f>
        <v>0</v>
      </c>
      <c r="Q127" s="102"/>
      <c r="R127" s="198">
        <f>R128+R180</f>
        <v>33.102760599999996</v>
      </c>
      <c r="S127" s="102"/>
      <c r="T127" s="199">
        <f>T128+T180</f>
        <v>25.969999999999999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75</v>
      </c>
      <c r="AU127" s="15" t="s">
        <v>112</v>
      </c>
      <c r="BK127" s="200">
        <f>BK128+BK180</f>
        <v>0</v>
      </c>
    </row>
    <row r="128" s="12" customFormat="1" ht="25.92" customHeight="1">
      <c r="A128" s="12"/>
      <c r="B128" s="201"/>
      <c r="C128" s="202"/>
      <c r="D128" s="203" t="s">
        <v>75</v>
      </c>
      <c r="E128" s="204" t="s">
        <v>137</v>
      </c>
      <c r="F128" s="204" t="s">
        <v>138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P129+P136+P147+P164+P175</f>
        <v>0</v>
      </c>
      <c r="Q128" s="209"/>
      <c r="R128" s="210">
        <f>R129+R136+R147+R164+R175</f>
        <v>33.102760599999996</v>
      </c>
      <c r="S128" s="209"/>
      <c r="T128" s="211">
        <f>T129+T136+T147+T164+T175</f>
        <v>25.969999999999999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84</v>
      </c>
      <c r="AT128" s="213" t="s">
        <v>75</v>
      </c>
      <c r="AU128" s="213" t="s">
        <v>76</v>
      </c>
      <c r="AY128" s="212" t="s">
        <v>139</v>
      </c>
      <c r="BK128" s="214">
        <f>BK129+BK136+BK147+BK164+BK175</f>
        <v>0</v>
      </c>
    </row>
    <row r="129" s="12" customFormat="1" ht="22.8" customHeight="1">
      <c r="A129" s="12"/>
      <c r="B129" s="201"/>
      <c r="C129" s="202"/>
      <c r="D129" s="203" t="s">
        <v>75</v>
      </c>
      <c r="E129" s="215" t="s">
        <v>84</v>
      </c>
      <c r="F129" s="215" t="s">
        <v>140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SUM(P130:P135)</f>
        <v>0</v>
      </c>
      <c r="Q129" s="209"/>
      <c r="R129" s="210">
        <f>SUM(R130:R135)</f>
        <v>0.0018000000000000002</v>
      </c>
      <c r="S129" s="209"/>
      <c r="T129" s="211">
        <f>SUM(T130:T135)</f>
        <v>24.890000000000001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84</v>
      </c>
      <c r="AT129" s="213" t="s">
        <v>75</v>
      </c>
      <c r="AU129" s="213" t="s">
        <v>84</v>
      </c>
      <c r="AY129" s="212" t="s">
        <v>139</v>
      </c>
      <c r="BK129" s="214">
        <f>SUM(BK130:BK135)</f>
        <v>0</v>
      </c>
    </row>
    <row r="130" s="2" customFormat="1" ht="33" customHeight="1">
      <c r="A130" s="36"/>
      <c r="B130" s="37"/>
      <c r="C130" s="217" t="s">
        <v>84</v>
      </c>
      <c r="D130" s="217" t="s">
        <v>142</v>
      </c>
      <c r="E130" s="218" t="s">
        <v>443</v>
      </c>
      <c r="F130" s="219" t="s">
        <v>444</v>
      </c>
      <c r="G130" s="220" t="s">
        <v>145</v>
      </c>
      <c r="H130" s="221">
        <v>25</v>
      </c>
      <c r="I130" s="222"/>
      <c r="J130" s="223">
        <f>ROUND(I130*H130,2)</f>
        <v>0</v>
      </c>
      <c r="K130" s="224"/>
      <c r="L130" s="42"/>
      <c r="M130" s="225" t="s">
        <v>1</v>
      </c>
      <c r="N130" s="226" t="s">
        <v>41</v>
      </c>
      <c r="O130" s="89"/>
      <c r="P130" s="227">
        <f>O130*H130</f>
        <v>0</v>
      </c>
      <c r="Q130" s="227">
        <v>0</v>
      </c>
      <c r="R130" s="227">
        <f>Q130*H130</f>
        <v>0</v>
      </c>
      <c r="S130" s="227">
        <v>0.625</v>
      </c>
      <c r="T130" s="228">
        <f>S130*H130</f>
        <v>15.625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146</v>
      </c>
      <c r="AT130" s="229" t="s">
        <v>142</v>
      </c>
      <c r="AU130" s="229" t="s">
        <v>86</v>
      </c>
      <c r="AY130" s="15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84</v>
      </c>
      <c r="BK130" s="230">
        <f>ROUND(I130*H130,2)</f>
        <v>0</v>
      </c>
      <c r="BL130" s="15" t="s">
        <v>146</v>
      </c>
      <c r="BM130" s="229" t="s">
        <v>445</v>
      </c>
    </row>
    <row r="131" s="13" customFormat="1">
      <c r="A131" s="13"/>
      <c r="B131" s="231"/>
      <c r="C131" s="232"/>
      <c r="D131" s="233" t="s">
        <v>148</v>
      </c>
      <c r="E131" s="234" t="s">
        <v>1</v>
      </c>
      <c r="F131" s="235" t="s">
        <v>446</v>
      </c>
      <c r="G131" s="232"/>
      <c r="H131" s="236">
        <v>25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148</v>
      </c>
      <c r="AU131" s="242" t="s">
        <v>86</v>
      </c>
      <c r="AV131" s="13" t="s">
        <v>86</v>
      </c>
      <c r="AW131" s="13" t="s">
        <v>32</v>
      </c>
      <c r="AX131" s="13" t="s">
        <v>84</v>
      </c>
      <c r="AY131" s="242" t="s">
        <v>139</v>
      </c>
    </row>
    <row r="132" s="2" customFormat="1" ht="33" customHeight="1">
      <c r="A132" s="36"/>
      <c r="B132" s="37"/>
      <c r="C132" s="217" t="s">
        <v>86</v>
      </c>
      <c r="D132" s="217" t="s">
        <v>142</v>
      </c>
      <c r="E132" s="218" t="s">
        <v>447</v>
      </c>
      <c r="F132" s="219" t="s">
        <v>448</v>
      </c>
      <c r="G132" s="220" t="s">
        <v>145</v>
      </c>
      <c r="H132" s="221">
        <v>36</v>
      </c>
      <c r="I132" s="222"/>
      <c r="J132" s="223">
        <f>ROUND(I132*H132,2)</f>
        <v>0</v>
      </c>
      <c r="K132" s="224"/>
      <c r="L132" s="42"/>
      <c r="M132" s="225" t="s">
        <v>1</v>
      </c>
      <c r="N132" s="226" t="s">
        <v>41</v>
      </c>
      <c r="O132" s="89"/>
      <c r="P132" s="227">
        <f>O132*H132</f>
        <v>0</v>
      </c>
      <c r="Q132" s="227">
        <v>5.0000000000000002E-05</v>
      </c>
      <c r="R132" s="227">
        <f>Q132*H132</f>
        <v>0.0018000000000000002</v>
      </c>
      <c r="S132" s="227">
        <v>0.11500000000000001</v>
      </c>
      <c r="T132" s="228">
        <f>S132*H132</f>
        <v>4.1400000000000006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9" t="s">
        <v>146</v>
      </c>
      <c r="AT132" s="229" t="s">
        <v>142</v>
      </c>
      <c r="AU132" s="229" t="s">
        <v>86</v>
      </c>
      <c r="AY132" s="15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5" t="s">
        <v>84</v>
      </c>
      <c r="BK132" s="230">
        <f>ROUND(I132*H132,2)</f>
        <v>0</v>
      </c>
      <c r="BL132" s="15" t="s">
        <v>146</v>
      </c>
      <c r="BM132" s="229" t="s">
        <v>449</v>
      </c>
    </row>
    <row r="133" s="13" customFormat="1">
      <c r="A133" s="13"/>
      <c r="B133" s="231"/>
      <c r="C133" s="232"/>
      <c r="D133" s="233" t="s">
        <v>148</v>
      </c>
      <c r="E133" s="234" t="s">
        <v>1</v>
      </c>
      <c r="F133" s="235" t="s">
        <v>373</v>
      </c>
      <c r="G133" s="232"/>
      <c r="H133" s="236">
        <v>36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148</v>
      </c>
      <c r="AU133" s="242" t="s">
        <v>86</v>
      </c>
      <c r="AV133" s="13" t="s">
        <v>86</v>
      </c>
      <c r="AW133" s="13" t="s">
        <v>32</v>
      </c>
      <c r="AX133" s="13" t="s">
        <v>84</v>
      </c>
      <c r="AY133" s="242" t="s">
        <v>139</v>
      </c>
    </row>
    <row r="134" s="2" customFormat="1" ht="16.5" customHeight="1">
      <c r="A134" s="36"/>
      <c r="B134" s="37"/>
      <c r="C134" s="217" t="s">
        <v>255</v>
      </c>
      <c r="D134" s="217" t="s">
        <v>142</v>
      </c>
      <c r="E134" s="218" t="s">
        <v>450</v>
      </c>
      <c r="F134" s="219" t="s">
        <v>451</v>
      </c>
      <c r="G134" s="220" t="s">
        <v>337</v>
      </c>
      <c r="H134" s="221">
        <v>25</v>
      </c>
      <c r="I134" s="222"/>
      <c r="J134" s="223">
        <f>ROUND(I134*H134,2)</f>
        <v>0</v>
      </c>
      <c r="K134" s="224"/>
      <c r="L134" s="42"/>
      <c r="M134" s="225" t="s">
        <v>1</v>
      </c>
      <c r="N134" s="226" t="s">
        <v>41</v>
      </c>
      <c r="O134" s="89"/>
      <c r="P134" s="227">
        <f>O134*H134</f>
        <v>0</v>
      </c>
      <c r="Q134" s="227">
        <v>0</v>
      </c>
      <c r="R134" s="227">
        <f>Q134*H134</f>
        <v>0</v>
      </c>
      <c r="S134" s="227">
        <v>0.20499999999999999</v>
      </c>
      <c r="T134" s="228">
        <f>S134*H134</f>
        <v>5.125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9" t="s">
        <v>146</v>
      </c>
      <c r="AT134" s="229" t="s">
        <v>142</v>
      </c>
      <c r="AU134" s="229" t="s">
        <v>86</v>
      </c>
      <c r="AY134" s="15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5" t="s">
        <v>84</v>
      </c>
      <c r="BK134" s="230">
        <f>ROUND(I134*H134,2)</f>
        <v>0</v>
      </c>
      <c r="BL134" s="15" t="s">
        <v>146</v>
      </c>
      <c r="BM134" s="229" t="s">
        <v>452</v>
      </c>
    </row>
    <row r="135" s="13" customFormat="1">
      <c r="A135" s="13"/>
      <c r="B135" s="231"/>
      <c r="C135" s="232"/>
      <c r="D135" s="233" t="s">
        <v>148</v>
      </c>
      <c r="E135" s="234" t="s">
        <v>1</v>
      </c>
      <c r="F135" s="235" t="s">
        <v>446</v>
      </c>
      <c r="G135" s="232"/>
      <c r="H135" s="236">
        <v>25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148</v>
      </c>
      <c r="AU135" s="242" t="s">
        <v>86</v>
      </c>
      <c r="AV135" s="13" t="s">
        <v>86</v>
      </c>
      <c r="AW135" s="13" t="s">
        <v>32</v>
      </c>
      <c r="AX135" s="13" t="s">
        <v>84</v>
      </c>
      <c r="AY135" s="242" t="s">
        <v>139</v>
      </c>
    </row>
    <row r="136" s="12" customFormat="1" ht="22.8" customHeight="1">
      <c r="A136" s="12"/>
      <c r="B136" s="201"/>
      <c r="C136" s="202"/>
      <c r="D136" s="203" t="s">
        <v>75</v>
      </c>
      <c r="E136" s="215" t="s">
        <v>150</v>
      </c>
      <c r="F136" s="215" t="s">
        <v>151</v>
      </c>
      <c r="G136" s="202"/>
      <c r="H136" s="202"/>
      <c r="I136" s="205"/>
      <c r="J136" s="216">
        <f>BK136</f>
        <v>0</v>
      </c>
      <c r="K136" s="202"/>
      <c r="L136" s="207"/>
      <c r="M136" s="208"/>
      <c r="N136" s="209"/>
      <c r="O136" s="209"/>
      <c r="P136" s="210">
        <f>SUM(P137:P146)</f>
        <v>0</v>
      </c>
      <c r="Q136" s="209"/>
      <c r="R136" s="210">
        <f>SUM(R137:R146)</f>
        <v>17.435400000000001</v>
      </c>
      <c r="S136" s="209"/>
      <c r="T136" s="211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84</v>
      </c>
      <c r="AT136" s="213" t="s">
        <v>75</v>
      </c>
      <c r="AU136" s="213" t="s">
        <v>84</v>
      </c>
      <c r="AY136" s="212" t="s">
        <v>139</v>
      </c>
      <c r="BK136" s="214">
        <f>SUM(BK137:BK146)</f>
        <v>0</v>
      </c>
    </row>
    <row r="137" s="2" customFormat="1" ht="24.15" customHeight="1">
      <c r="A137" s="36"/>
      <c r="B137" s="37"/>
      <c r="C137" s="217" t="s">
        <v>146</v>
      </c>
      <c r="D137" s="217" t="s">
        <v>142</v>
      </c>
      <c r="E137" s="218" t="s">
        <v>453</v>
      </c>
      <c r="F137" s="219" t="s">
        <v>454</v>
      </c>
      <c r="G137" s="220" t="s">
        <v>145</v>
      </c>
      <c r="H137" s="221">
        <v>36</v>
      </c>
      <c r="I137" s="222"/>
      <c r="J137" s="223">
        <f>ROUND(I137*H137,2)</f>
        <v>0</v>
      </c>
      <c r="K137" s="224"/>
      <c r="L137" s="42"/>
      <c r="M137" s="225" t="s">
        <v>1</v>
      </c>
      <c r="N137" s="226" t="s">
        <v>41</v>
      </c>
      <c r="O137" s="89"/>
      <c r="P137" s="227">
        <f>O137*H137</f>
        <v>0</v>
      </c>
      <c r="Q137" s="227">
        <v>0.10434</v>
      </c>
      <c r="R137" s="227">
        <f>Q137*H137</f>
        <v>3.75624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146</v>
      </c>
      <c r="AT137" s="229" t="s">
        <v>142</v>
      </c>
      <c r="AU137" s="229" t="s">
        <v>86</v>
      </c>
      <c r="AY137" s="15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84</v>
      </c>
      <c r="BK137" s="230">
        <f>ROUND(I137*H137,2)</f>
        <v>0</v>
      </c>
      <c r="BL137" s="15" t="s">
        <v>146</v>
      </c>
      <c r="BM137" s="229" t="s">
        <v>455</v>
      </c>
    </row>
    <row r="138" s="13" customFormat="1">
      <c r="A138" s="13"/>
      <c r="B138" s="231"/>
      <c r="C138" s="232"/>
      <c r="D138" s="233" t="s">
        <v>148</v>
      </c>
      <c r="E138" s="234" t="s">
        <v>1</v>
      </c>
      <c r="F138" s="235" t="s">
        <v>373</v>
      </c>
      <c r="G138" s="232"/>
      <c r="H138" s="236">
        <v>36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148</v>
      </c>
      <c r="AU138" s="242" t="s">
        <v>86</v>
      </c>
      <c r="AV138" s="13" t="s">
        <v>86</v>
      </c>
      <c r="AW138" s="13" t="s">
        <v>32</v>
      </c>
      <c r="AX138" s="13" t="s">
        <v>84</v>
      </c>
      <c r="AY138" s="242" t="s">
        <v>139</v>
      </c>
    </row>
    <row r="139" s="2" customFormat="1" ht="37.8" customHeight="1">
      <c r="A139" s="36"/>
      <c r="B139" s="37"/>
      <c r="C139" s="217" t="s">
        <v>150</v>
      </c>
      <c r="D139" s="217" t="s">
        <v>142</v>
      </c>
      <c r="E139" s="218" t="s">
        <v>152</v>
      </c>
      <c r="F139" s="219" t="s">
        <v>153</v>
      </c>
      <c r="G139" s="220" t="s">
        <v>145</v>
      </c>
      <c r="H139" s="221">
        <v>18</v>
      </c>
      <c r="I139" s="222"/>
      <c r="J139" s="223">
        <f>ROUND(I139*H139,2)</f>
        <v>0</v>
      </c>
      <c r="K139" s="224"/>
      <c r="L139" s="42"/>
      <c r="M139" s="225" t="s">
        <v>1</v>
      </c>
      <c r="N139" s="226" t="s">
        <v>41</v>
      </c>
      <c r="O139" s="89"/>
      <c r="P139" s="227">
        <f>O139*H139</f>
        <v>0</v>
      </c>
      <c r="Q139" s="227">
        <v>0.1118</v>
      </c>
      <c r="R139" s="227">
        <f>Q139*H139</f>
        <v>2.0124</v>
      </c>
      <c r="S139" s="227">
        <v>0</v>
      </c>
      <c r="T139" s="22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9" t="s">
        <v>146</v>
      </c>
      <c r="AT139" s="229" t="s">
        <v>142</v>
      </c>
      <c r="AU139" s="229" t="s">
        <v>86</v>
      </c>
      <c r="AY139" s="15" t="s">
        <v>139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5" t="s">
        <v>84</v>
      </c>
      <c r="BK139" s="230">
        <f>ROUND(I139*H139,2)</f>
        <v>0</v>
      </c>
      <c r="BL139" s="15" t="s">
        <v>146</v>
      </c>
      <c r="BM139" s="229" t="s">
        <v>456</v>
      </c>
    </row>
    <row r="140" s="13" customFormat="1">
      <c r="A140" s="13"/>
      <c r="B140" s="231"/>
      <c r="C140" s="232"/>
      <c r="D140" s="233" t="s">
        <v>148</v>
      </c>
      <c r="E140" s="234" t="s">
        <v>1</v>
      </c>
      <c r="F140" s="235" t="s">
        <v>457</v>
      </c>
      <c r="G140" s="232"/>
      <c r="H140" s="236">
        <v>18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148</v>
      </c>
      <c r="AU140" s="242" t="s">
        <v>86</v>
      </c>
      <c r="AV140" s="13" t="s">
        <v>86</v>
      </c>
      <c r="AW140" s="13" t="s">
        <v>32</v>
      </c>
      <c r="AX140" s="13" t="s">
        <v>84</v>
      </c>
      <c r="AY140" s="242" t="s">
        <v>139</v>
      </c>
    </row>
    <row r="141" s="2" customFormat="1" ht="21.75" customHeight="1">
      <c r="A141" s="36"/>
      <c r="B141" s="37"/>
      <c r="C141" s="217" t="s">
        <v>156</v>
      </c>
      <c r="D141" s="217" t="s">
        <v>142</v>
      </c>
      <c r="E141" s="218" t="s">
        <v>157</v>
      </c>
      <c r="F141" s="219" t="s">
        <v>158</v>
      </c>
      <c r="G141" s="220" t="s">
        <v>145</v>
      </c>
      <c r="H141" s="221">
        <v>36</v>
      </c>
      <c r="I141" s="222"/>
      <c r="J141" s="223">
        <f>ROUND(I141*H141,2)</f>
        <v>0</v>
      </c>
      <c r="K141" s="224"/>
      <c r="L141" s="42"/>
      <c r="M141" s="225" t="s">
        <v>1</v>
      </c>
      <c r="N141" s="226" t="s">
        <v>41</v>
      </c>
      <c r="O141" s="89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9" t="s">
        <v>146</v>
      </c>
      <c r="AT141" s="229" t="s">
        <v>142</v>
      </c>
      <c r="AU141" s="229" t="s">
        <v>86</v>
      </c>
      <c r="AY141" s="15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5" t="s">
        <v>84</v>
      </c>
      <c r="BK141" s="230">
        <f>ROUND(I141*H141,2)</f>
        <v>0</v>
      </c>
      <c r="BL141" s="15" t="s">
        <v>146</v>
      </c>
      <c r="BM141" s="229" t="s">
        <v>458</v>
      </c>
    </row>
    <row r="142" s="13" customFormat="1">
      <c r="A142" s="13"/>
      <c r="B142" s="231"/>
      <c r="C142" s="232"/>
      <c r="D142" s="233" t="s">
        <v>148</v>
      </c>
      <c r="E142" s="234" t="s">
        <v>1</v>
      </c>
      <c r="F142" s="235" t="s">
        <v>373</v>
      </c>
      <c r="G142" s="232"/>
      <c r="H142" s="236">
        <v>36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148</v>
      </c>
      <c r="AU142" s="242" t="s">
        <v>86</v>
      </c>
      <c r="AV142" s="13" t="s">
        <v>86</v>
      </c>
      <c r="AW142" s="13" t="s">
        <v>32</v>
      </c>
      <c r="AX142" s="13" t="s">
        <v>84</v>
      </c>
      <c r="AY142" s="242" t="s">
        <v>139</v>
      </c>
    </row>
    <row r="143" s="2" customFormat="1" ht="33" customHeight="1">
      <c r="A143" s="36"/>
      <c r="B143" s="37"/>
      <c r="C143" s="217" t="s">
        <v>260</v>
      </c>
      <c r="D143" s="217" t="s">
        <v>142</v>
      </c>
      <c r="E143" s="218" t="s">
        <v>459</v>
      </c>
      <c r="F143" s="219" t="s">
        <v>460</v>
      </c>
      <c r="G143" s="220" t="s">
        <v>145</v>
      </c>
      <c r="H143" s="221">
        <v>36</v>
      </c>
      <c r="I143" s="222"/>
      <c r="J143" s="223">
        <f>ROUND(I143*H143,2)</f>
        <v>0</v>
      </c>
      <c r="K143" s="224"/>
      <c r="L143" s="42"/>
      <c r="M143" s="225" t="s">
        <v>1</v>
      </c>
      <c r="N143" s="226" t="s">
        <v>41</v>
      </c>
      <c r="O143" s="89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9" t="s">
        <v>146</v>
      </c>
      <c r="AT143" s="229" t="s">
        <v>142</v>
      </c>
      <c r="AU143" s="229" t="s">
        <v>86</v>
      </c>
      <c r="AY143" s="15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5" t="s">
        <v>84</v>
      </c>
      <c r="BK143" s="230">
        <f>ROUND(I143*H143,2)</f>
        <v>0</v>
      </c>
      <c r="BL143" s="15" t="s">
        <v>146</v>
      </c>
      <c r="BM143" s="229" t="s">
        <v>461</v>
      </c>
    </row>
    <row r="144" s="13" customFormat="1">
      <c r="A144" s="13"/>
      <c r="B144" s="231"/>
      <c r="C144" s="232"/>
      <c r="D144" s="233" t="s">
        <v>148</v>
      </c>
      <c r="E144" s="234" t="s">
        <v>1</v>
      </c>
      <c r="F144" s="235" t="s">
        <v>373</v>
      </c>
      <c r="G144" s="232"/>
      <c r="H144" s="236">
        <v>36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148</v>
      </c>
      <c r="AU144" s="242" t="s">
        <v>86</v>
      </c>
      <c r="AV144" s="13" t="s">
        <v>86</v>
      </c>
      <c r="AW144" s="13" t="s">
        <v>32</v>
      </c>
      <c r="AX144" s="13" t="s">
        <v>84</v>
      </c>
      <c r="AY144" s="242" t="s">
        <v>139</v>
      </c>
    </row>
    <row r="145" s="2" customFormat="1" ht="24.15" customHeight="1">
      <c r="A145" s="36"/>
      <c r="B145" s="37"/>
      <c r="C145" s="217" t="s">
        <v>262</v>
      </c>
      <c r="D145" s="217" t="s">
        <v>142</v>
      </c>
      <c r="E145" s="218" t="s">
        <v>462</v>
      </c>
      <c r="F145" s="219" t="s">
        <v>463</v>
      </c>
      <c r="G145" s="220" t="s">
        <v>337</v>
      </c>
      <c r="H145" s="221">
        <v>19</v>
      </c>
      <c r="I145" s="222"/>
      <c r="J145" s="223">
        <f>ROUND(I145*H145,2)</f>
        <v>0</v>
      </c>
      <c r="K145" s="224"/>
      <c r="L145" s="42"/>
      <c r="M145" s="225" t="s">
        <v>1</v>
      </c>
      <c r="N145" s="226" t="s">
        <v>41</v>
      </c>
      <c r="O145" s="89"/>
      <c r="P145" s="227">
        <f>O145*H145</f>
        <v>0</v>
      </c>
      <c r="Q145" s="227">
        <v>0.61404000000000003</v>
      </c>
      <c r="R145" s="227">
        <f>Q145*H145</f>
        <v>11.66676</v>
      </c>
      <c r="S145" s="227">
        <v>0</v>
      </c>
      <c r="T145" s="22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9" t="s">
        <v>146</v>
      </c>
      <c r="AT145" s="229" t="s">
        <v>142</v>
      </c>
      <c r="AU145" s="229" t="s">
        <v>86</v>
      </c>
      <c r="AY145" s="15" t="s">
        <v>139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5" t="s">
        <v>84</v>
      </c>
      <c r="BK145" s="230">
        <f>ROUND(I145*H145,2)</f>
        <v>0</v>
      </c>
      <c r="BL145" s="15" t="s">
        <v>146</v>
      </c>
      <c r="BM145" s="229" t="s">
        <v>464</v>
      </c>
    </row>
    <row r="146" s="13" customFormat="1">
      <c r="A146" s="13"/>
      <c r="B146" s="231"/>
      <c r="C146" s="232"/>
      <c r="D146" s="233" t="s">
        <v>148</v>
      </c>
      <c r="E146" s="234" t="s">
        <v>1</v>
      </c>
      <c r="F146" s="235" t="s">
        <v>285</v>
      </c>
      <c r="G146" s="232"/>
      <c r="H146" s="236">
        <v>19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148</v>
      </c>
      <c r="AU146" s="242" t="s">
        <v>86</v>
      </c>
      <c r="AV146" s="13" t="s">
        <v>86</v>
      </c>
      <c r="AW146" s="13" t="s">
        <v>32</v>
      </c>
      <c r="AX146" s="13" t="s">
        <v>84</v>
      </c>
      <c r="AY146" s="242" t="s">
        <v>139</v>
      </c>
    </row>
    <row r="147" s="12" customFormat="1" ht="22.8" customHeight="1">
      <c r="A147" s="12"/>
      <c r="B147" s="201"/>
      <c r="C147" s="202"/>
      <c r="D147" s="203" t="s">
        <v>75</v>
      </c>
      <c r="E147" s="215" t="s">
        <v>164</v>
      </c>
      <c r="F147" s="215" t="s">
        <v>165</v>
      </c>
      <c r="G147" s="202"/>
      <c r="H147" s="202"/>
      <c r="I147" s="205"/>
      <c r="J147" s="216">
        <f>BK147</f>
        <v>0</v>
      </c>
      <c r="K147" s="202"/>
      <c r="L147" s="207"/>
      <c r="M147" s="208"/>
      <c r="N147" s="209"/>
      <c r="O147" s="209"/>
      <c r="P147" s="210">
        <f>SUM(P148:P163)</f>
        <v>0</v>
      </c>
      <c r="Q147" s="209"/>
      <c r="R147" s="210">
        <f>SUM(R148:R163)</f>
        <v>15.665560599999999</v>
      </c>
      <c r="S147" s="209"/>
      <c r="T147" s="211">
        <f>SUM(T148:T163)</f>
        <v>1.0800000000000001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2" t="s">
        <v>84</v>
      </c>
      <c r="AT147" s="213" t="s">
        <v>75</v>
      </c>
      <c r="AU147" s="213" t="s">
        <v>84</v>
      </c>
      <c r="AY147" s="212" t="s">
        <v>139</v>
      </c>
      <c r="BK147" s="214">
        <f>SUM(BK148:BK163)</f>
        <v>0</v>
      </c>
    </row>
    <row r="148" s="2" customFormat="1" ht="33" customHeight="1">
      <c r="A148" s="36"/>
      <c r="B148" s="37"/>
      <c r="C148" s="217" t="s">
        <v>465</v>
      </c>
      <c r="D148" s="217" t="s">
        <v>142</v>
      </c>
      <c r="E148" s="218" t="s">
        <v>466</v>
      </c>
      <c r="F148" s="219" t="s">
        <v>467</v>
      </c>
      <c r="G148" s="220" t="s">
        <v>337</v>
      </c>
      <c r="H148" s="221">
        <v>32</v>
      </c>
      <c r="I148" s="222"/>
      <c r="J148" s="223">
        <f>ROUND(I148*H148,2)</f>
        <v>0</v>
      </c>
      <c r="K148" s="224"/>
      <c r="L148" s="42"/>
      <c r="M148" s="225" t="s">
        <v>1</v>
      </c>
      <c r="N148" s="226" t="s">
        <v>41</v>
      </c>
      <c r="O148" s="89"/>
      <c r="P148" s="227">
        <f>O148*H148</f>
        <v>0</v>
      </c>
      <c r="Q148" s="227">
        <v>0.11519</v>
      </c>
      <c r="R148" s="227">
        <f>Q148*H148</f>
        <v>3.68608</v>
      </c>
      <c r="S148" s="227">
        <v>0</v>
      </c>
      <c r="T148" s="22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9" t="s">
        <v>146</v>
      </c>
      <c r="AT148" s="229" t="s">
        <v>142</v>
      </c>
      <c r="AU148" s="229" t="s">
        <v>86</v>
      </c>
      <c r="AY148" s="15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5" t="s">
        <v>84</v>
      </c>
      <c r="BK148" s="230">
        <f>ROUND(I148*H148,2)</f>
        <v>0</v>
      </c>
      <c r="BL148" s="15" t="s">
        <v>146</v>
      </c>
      <c r="BM148" s="229" t="s">
        <v>468</v>
      </c>
    </row>
    <row r="149" s="13" customFormat="1">
      <c r="A149" s="13"/>
      <c r="B149" s="231"/>
      <c r="C149" s="232"/>
      <c r="D149" s="233" t="s">
        <v>148</v>
      </c>
      <c r="E149" s="234" t="s">
        <v>1</v>
      </c>
      <c r="F149" s="235" t="s">
        <v>469</v>
      </c>
      <c r="G149" s="232"/>
      <c r="H149" s="236">
        <v>32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148</v>
      </c>
      <c r="AU149" s="242" t="s">
        <v>86</v>
      </c>
      <c r="AV149" s="13" t="s">
        <v>86</v>
      </c>
      <c r="AW149" s="13" t="s">
        <v>32</v>
      </c>
      <c r="AX149" s="13" t="s">
        <v>84</v>
      </c>
      <c r="AY149" s="242" t="s">
        <v>139</v>
      </c>
    </row>
    <row r="150" s="2" customFormat="1" ht="24.15" customHeight="1">
      <c r="A150" s="36"/>
      <c r="B150" s="37"/>
      <c r="C150" s="248" t="s">
        <v>470</v>
      </c>
      <c r="D150" s="248" t="s">
        <v>471</v>
      </c>
      <c r="E150" s="249" t="s">
        <v>472</v>
      </c>
      <c r="F150" s="250" t="s">
        <v>473</v>
      </c>
      <c r="G150" s="251" t="s">
        <v>337</v>
      </c>
      <c r="H150" s="252">
        <v>33.600000000000001</v>
      </c>
      <c r="I150" s="253"/>
      <c r="J150" s="254">
        <f>ROUND(I150*H150,2)</f>
        <v>0</v>
      </c>
      <c r="K150" s="255"/>
      <c r="L150" s="256"/>
      <c r="M150" s="257" t="s">
        <v>1</v>
      </c>
      <c r="N150" s="258" t="s">
        <v>41</v>
      </c>
      <c r="O150" s="89"/>
      <c r="P150" s="227">
        <f>O150*H150</f>
        <v>0</v>
      </c>
      <c r="Q150" s="227">
        <v>0.048300000000000003</v>
      </c>
      <c r="R150" s="227">
        <f>Q150*H150</f>
        <v>1.6228800000000001</v>
      </c>
      <c r="S150" s="227">
        <v>0</v>
      </c>
      <c r="T150" s="22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9" t="s">
        <v>262</v>
      </c>
      <c r="AT150" s="229" t="s">
        <v>471</v>
      </c>
      <c r="AU150" s="229" t="s">
        <v>86</v>
      </c>
      <c r="AY150" s="15" t="s">
        <v>139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5" t="s">
        <v>84</v>
      </c>
      <c r="BK150" s="230">
        <f>ROUND(I150*H150,2)</f>
        <v>0</v>
      </c>
      <c r="BL150" s="15" t="s">
        <v>146</v>
      </c>
      <c r="BM150" s="229" t="s">
        <v>474</v>
      </c>
    </row>
    <row r="151" s="13" customFormat="1">
      <c r="A151" s="13"/>
      <c r="B151" s="231"/>
      <c r="C151" s="232"/>
      <c r="D151" s="233" t="s">
        <v>148</v>
      </c>
      <c r="E151" s="234" t="s">
        <v>1</v>
      </c>
      <c r="F151" s="235" t="s">
        <v>475</v>
      </c>
      <c r="G151" s="232"/>
      <c r="H151" s="236">
        <v>33.600000000000001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148</v>
      </c>
      <c r="AU151" s="242" t="s">
        <v>86</v>
      </c>
      <c r="AV151" s="13" t="s">
        <v>86</v>
      </c>
      <c r="AW151" s="13" t="s">
        <v>32</v>
      </c>
      <c r="AX151" s="13" t="s">
        <v>84</v>
      </c>
      <c r="AY151" s="242" t="s">
        <v>139</v>
      </c>
    </row>
    <row r="152" s="2" customFormat="1" ht="37.8" customHeight="1">
      <c r="A152" s="36"/>
      <c r="B152" s="37"/>
      <c r="C152" s="217" t="s">
        <v>334</v>
      </c>
      <c r="D152" s="217" t="s">
        <v>142</v>
      </c>
      <c r="E152" s="218" t="s">
        <v>356</v>
      </c>
      <c r="F152" s="219" t="s">
        <v>357</v>
      </c>
      <c r="G152" s="220" t="s">
        <v>358</v>
      </c>
      <c r="H152" s="221">
        <v>4.5899999999999999</v>
      </c>
      <c r="I152" s="222"/>
      <c r="J152" s="223">
        <f>ROUND(I152*H152,2)</f>
        <v>0</v>
      </c>
      <c r="K152" s="224"/>
      <c r="L152" s="42"/>
      <c r="M152" s="225" t="s">
        <v>1</v>
      </c>
      <c r="N152" s="226" t="s">
        <v>41</v>
      </c>
      <c r="O152" s="89"/>
      <c r="P152" s="227">
        <f>O152*H152</f>
        <v>0</v>
      </c>
      <c r="Q152" s="227">
        <v>2.2563399999999998</v>
      </c>
      <c r="R152" s="227">
        <f>Q152*H152</f>
        <v>10.356600599999998</v>
      </c>
      <c r="S152" s="227">
        <v>0</v>
      </c>
      <c r="T152" s="22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9" t="s">
        <v>146</v>
      </c>
      <c r="AT152" s="229" t="s">
        <v>142</v>
      </c>
      <c r="AU152" s="229" t="s">
        <v>86</v>
      </c>
      <c r="AY152" s="15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5" t="s">
        <v>84</v>
      </c>
      <c r="BK152" s="230">
        <f>ROUND(I152*H152,2)</f>
        <v>0</v>
      </c>
      <c r="BL152" s="15" t="s">
        <v>146</v>
      </c>
      <c r="BM152" s="229" t="s">
        <v>476</v>
      </c>
    </row>
    <row r="153" s="13" customFormat="1">
      <c r="A153" s="13"/>
      <c r="B153" s="231"/>
      <c r="C153" s="232"/>
      <c r="D153" s="233" t="s">
        <v>148</v>
      </c>
      <c r="E153" s="234" t="s">
        <v>1</v>
      </c>
      <c r="F153" s="235" t="s">
        <v>477</v>
      </c>
      <c r="G153" s="232"/>
      <c r="H153" s="236">
        <v>4.5899999999999999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148</v>
      </c>
      <c r="AU153" s="242" t="s">
        <v>86</v>
      </c>
      <c r="AV153" s="13" t="s">
        <v>86</v>
      </c>
      <c r="AW153" s="13" t="s">
        <v>32</v>
      </c>
      <c r="AX153" s="13" t="s">
        <v>84</v>
      </c>
      <c r="AY153" s="242" t="s">
        <v>139</v>
      </c>
    </row>
    <row r="154" s="2" customFormat="1" ht="16.5" customHeight="1">
      <c r="A154" s="36"/>
      <c r="B154" s="37"/>
      <c r="C154" s="217" t="s">
        <v>166</v>
      </c>
      <c r="D154" s="217" t="s">
        <v>142</v>
      </c>
      <c r="E154" s="218" t="s">
        <v>167</v>
      </c>
      <c r="F154" s="219" t="s">
        <v>168</v>
      </c>
      <c r="G154" s="220" t="s">
        <v>145</v>
      </c>
      <c r="H154" s="221">
        <v>36</v>
      </c>
      <c r="I154" s="222"/>
      <c r="J154" s="223">
        <f>ROUND(I154*H154,2)</f>
        <v>0</v>
      </c>
      <c r="K154" s="224"/>
      <c r="L154" s="42"/>
      <c r="M154" s="225" t="s">
        <v>1</v>
      </c>
      <c r="N154" s="226" t="s">
        <v>41</v>
      </c>
      <c r="O154" s="89"/>
      <c r="P154" s="227">
        <f>O154*H154</f>
        <v>0</v>
      </c>
      <c r="Q154" s="227">
        <v>0</v>
      </c>
      <c r="R154" s="227">
        <f>Q154*H154</f>
        <v>0</v>
      </c>
      <c r="S154" s="227">
        <v>0.01</v>
      </c>
      <c r="T154" s="228">
        <f>S154*H154</f>
        <v>0.35999999999999999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9" t="s">
        <v>146</v>
      </c>
      <c r="AT154" s="229" t="s">
        <v>142</v>
      </c>
      <c r="AU154" s="229" t="s">
        <v>86</v>
      </c>
      <c r="AY154" s="15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5" t="s">
        <v>84</v>
      </c>
      <c r="BK154" s="230">
        <f>ROUND(I154*H154,2)</f>
        <v>0</v>
      </c>
      <c r="BL154" s="15" t="s">
        <v>146</v>
      </c>
      <c r="BM154" s="229" t="s">
        <v>478</v>
      </c>
    </row>
    <row r="155" s="13" customFormat="1">
      <c r="A155" s="13"/>
      <c r="B155" s="231"/>
      <c r="C155" s="232"/>
      <c r="D155" s="233" t="s">
        <v>148</v>
      </c>
      <c r="E155" s="234" t="s">
        <v>1</v>
      </c>
      <c r="F155" s="235" t="s">
        <v>373</v>
      </c>
      <c r="G155" s="232"/>
      <c r="H155" s="236">
        <v>36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148</v>
      </c>
      <c r="AU155" s="242" t="s">
        <v>86</v>
      </c>
      <c r="AV155" s="13" t="s">
        <v>86</v>
      </c>
      <c r="AW155" s="13" t="s">
        <v>32</v>
      </c>
      <c r="AX155" s="13" t="s">
        <v>84</v>
      </c>
      <c r="AY155" s="242" t="s">
        <v>139</v>
      </c>
    </row>
    <row r="156" s="2" customFormat="1" ht="24.15" customHeight="1">
      <c r="A156" s="36"/>
      <c r="B156" s="37"/>
      <c r="C156" s="217" t="s">
        <v>479</v>
      </c>
      <c r="D156" s="217" t="s">
        <v>142</v>
      </c>
      <c r="E156" s="218" t="s">
        <v>171</v>
      </c>
      <c r="F156" s="219" t="s">
        <v>172</v>
      </c>
      <c r="G156" s="220" t="s">
        <v>145</v>
      </c>
      <c r="H156" s="221">
        <v>36</v>
      </c>
      <c r="I156" s="222"/>
      <c r="J156" s="223">
        <f>ROUND(I156*H156,2)</f>
        <v>0</v>
      </c>
      <c r="K156" s="224"/>
      <c r="L156" s="42"/>
      <c r="M156" s="225" t="s">
        <v>1</v>
      </c>
      <c r="N156" s="226" t="s">
        <v>41</v>
      </c>
      <c r="O156" s="89"/>
      <c r="P156" s="227">
        <f>O156*H156</f>
        <v>0</v>
      </c>
      <c r="Q156" s="227">
        <v>0</v>
      </c>
      <c r="R156" s="227">
        <f>Q156*H156</f>
        <v>0</v>
      </c>
      <c r="S156" s="227">
        <v>0.02</v>
      </c>
      <c r="T156" s="228">
        <f>S156*H156</f>
        <v>0.71999999999999997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9" t="s">
        <v>146</v>
      </c>
      <c r="AT156" s="229" t="s">
        <v>142</v>
      </c>
      <c r="AU156" s="229" t="s">
        <v>86</v>
      </c>
      <c r="AY156" s="15" t="s">
        <v>139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5" t="s">
        <v>84</v>
      </c>
      <c r="BK156" s="230">
        <f>ROUND(I156*H156,2)</f>
        <v>0</v>
      </c>
      <c r="BL156" s="15" t="s">
        <v>146</v>
      </c>
      <c r="BM156" s="229" t="s">
        <v>480</v>
      </c>
    </row>
    <row r="157" s="13" customFormat="1">
      <c r="A157" s="13"/>
      <c r="B157" s="231"/>
      <c r="C157" s="232"/>
      <c r="D157" s="233" t="s">
        <v>148</v>
      </c>
      <c r="E157" s="234" t="s">
        <v>1</v>
      </c>
      <c r="F157" s="235" t="s">
        <v>373</v>
      </c>
      <c r="G157" s="232"/>
      <c r="H157" s="236">
        <v>36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148</v>
      </c>
      <c r="AU157" s="242" t="s">
        <v>86</v>
      </c>
      <c r="AV157" s="13" t="s">
        <v>86</v>
      </c>
      <c r="AW157" s="13" t="s">
        <v>32</v>
      </c>
      <c r="AX157" s="13" t="s">
        <v>84</v>
      </c>
      <c r="AY157" s="242" t="s">
        <v>139</v>
      </c>
    </row>
    <row r="158" s="2" customFormat="1" ht="24.15" customHeight="1">
      <c r="A158" s="36"/>
      <c r="B158" s="37"/>
      <c r="C158" s="217" t="s">
        <v>174</v>
      </c>
      <c r="D158" s="217" t="s">
        <v>142</v>
      </c>
      <c r="E158" s="218" t="s">
        <v>175</v>
      </c>
      <c r="F158" s="219" t="s">
        <v>176</v>
      </c>
      <c r="G158" s="220" t="s">
        <v>177</v>
      </c>
      <c r="H158" s="221">
        <v>1</v>
      </c>
      <c r="I158" s="222"/>
      <c r="J158" s="223">
        <f>ROUND(I158*H158,2)</f>
        <v>0</v>
      </c>
      <c r="K158" s="224"/>
      <c r="L158" s="42"/>
      <c r="M158" s="225" t="s">
        <v>1</v>
      </c>
      <c r="N158" s="226" t="s">
        <v>41</v>
      </c>
      <c r="O158" s="89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9" t="s">
        <v>146</v>
      </c>
      <c r="AT158" s="229" t="s">
        <v>142</v>
      </c>
      <c r="AU158" s="229" t="s">
        <v>86</v>
      </c>
      <c r="AY158" s="15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5" t="s">
        <v>84</v>
      </c>
      <c r="BK158" s="230">
        <f>ROUND(I158*H158,2)</f>
        <v>0</v>
      </c>
      <c r="BL158" s="15" t="s">
        <v>146</v>
      </c>
      <c r="BM158" s="229" t="s">
        <v>481</v>
      </c>
    </row>
    <row r="159" s="13" customFormat="1">
      <c r="A159" s="13"/>
      <c r="B159" s="231"/>
      <c r="C159" s="232"/>
      <c r="D159" s="233" t="s">
        <v>148</v>
      </c>
      <c r="E159" s="234" t="s">
        <v>1</v>
      </c>
      <c r="F159" s="235" t="s">
        <v>84</v>
      </c>
      <c r="G159" s="232"/>
      <c r="H159" s="236">
        <v>1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148</v>
      </c>
      <c r="AU159" s="242" t="s">
        <v>86</v>
      </c>
      <c r="AV159" s="13" t="s">
        <v>86</v>
      </c>
      <c r="AW159" s="13" t="s">
        <v>32</v>
      </c>
      <c r="AX159" s="13" t="s">
        <v>84</v>
      </c>
      <c r="AY159" s="242" t="s">
        <v>139</v>
      </c>
    </row>
    <row r="160" s="2" customFormat="1" ht="24.15" customHeight="1">
      <c r="A160" s="36"/>
      <c r="B160" s="37"/>
      <c r="C160" s="217" t="s">
        <v>343</v>
      </c>
      <c r="D160" s="217" t="s">
        <v>142</v>
      </c>
      <c r="E160" s="218" t="s">
        <v>482</v>
      </c>
      <c r="F160" s="219" t="s">
        <v>483</v>
      </c>
      <c r="G160" s="220" t="s">
        <v>337</v>
      </c>
      <c r="H160" s="221">
        <v>19</v>
      </c>
      <c r="I160" s="222"/>
      <c r="J160" s="223">
        <f>ROUND(I160*H160,2)</f>
        <v>0</v>
      </c>
      <c r="K160" s="224"/>
      <c r="L160" s="42"/>
      <c r="M160" s="225" t="s">
        <v>1</v>
      </c>
      <c r="N160" s="226" t="s">
        <v>41</v>
      </c>
      <c r="O160" s="89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9" t="s">
        <v>146</v>
      </c>
      <c r="AT160" s="229" t="s">
        <v>142</v>
      </c>
      <c r="AU160" s="229" t="s">
        <v>86</v>
      </c>
      <c r="AY160" s="15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5" t="s">
        <v>84</v>
      </c>
      <c r="BK160" s="230">
        <f>ROUND(I160*H160,2)</f>
        <v>0</v>
      </c>
      <c r="BL160" s="15" t="s">
        <v>146</v>
      </c>
      <c r="BM160" s="229" t="s">
        <v>484</v>
      </c>
    </row>
    <row r="161" s="13" customFormat="1">
      <c r="A161" s="13"/>
      <c r="B161" s="231"/>
      <c r="C161" s="232"/>
      <c r="D161" s="233" t="s">
        <v>148</v>
      </c>
      <c r="E161" s="234" t="s">
        <v>1</v>
      </c>
      <c r="F161" s="235" t="s">
        <v>285</v>
      </c>
      <c r="G161" s="232"/>
      <c r="H161" s="236">
        <v>19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148</v>
      </c>
      <c r="AU161" s="242" t="s">
        <v>86</v>
      </c>
      <c r="AV161" s="13" t="s">
        <v>86</v>
      </c>
      <c r="AW161" s="13" t="s">
        <v>32</v>
      </c>
      <c r="AX161" s="13" t="s">
        <v>84</v>
      </c>
      <c r="AY161" s="242" t="s">
        <v>139</v>
      </c>
    </row>
    <row r="162" s="2" customFormat="1" ht="21.75" customHeight="1">
      <c r="A162" s="36"/>
      <c r="B162" s="37"/>
      <c r="C162" s="217" t="s">
        <v>179</v>
      </c>
      <c r="D162" s="217" t="s">
        <v>142</v>
      </c>
      <c r="E162" s="218" t="s">
        <v>180</v>
      </c>
      <c r="F162" s="219" t="s">
        <v>181</v>
      </c>
      <c r="G162" s="220" t="s">
        <v>177</v>
      </c>
      <c r="H162" s="221">
        <v>1</v>
      </c>
      <c r="I162" s="222"/>
      <c r="J162" s="223">
        <f>ROUND(I162*H162,2)</f>
        <v>0</v>
      </c>
      <c r="K162" s="224"/>
      <c r="L162" s="42"/>
      <c r="M162" s="225" t="s">
        <v>1</v>
      </c>
      <c r="N162" s="226" t="s">
        <v>41</v>
      </c>
      <c r="O162" s="89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9" t="s">
        <v>146</v>
      </c>
      <c r="AT162" s="229" t="s">
        <v>142</v>
      </c>
      <c r="AU162" s="229" t="s">
        <v>86</v>
      </c>
      <c r="AY162" s="15" t="s">
        <v>139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5" t="s">
        <v>84</v>
      </c>
      <c r="BK162" s="230">
        <f>ROUND(I162*H162,2)</f>
        <v>0</v>
      </c>
      <c r="BL162" s="15" t="s">
        <v>146</v>
      </c>
      <c r="BM162" s="229" t="s">
        <v>485</v>
      </c>
    </row>
    <row r="163" s="13" customFormat="1">
      <c r="A163" s="13"/>
      <c r="B163" s="231"/>
      <c r="C163" s="232"/>
      <c r="D163" s="233" t="s">
        <v>148</v>
      </c>
      <c r="E163" s="234" t="s">
        <v>1</v>
      </c>
      <c r="F163" s="235" t="s">
        <v>84</v>
      </c>
      <c r="G163" s="232"/>
      <c r="H163" s="236">
        <v>1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148</v>
      </c>
      <c r="AU163" s="242" t="s">
        <v>86</v>
      </c>
      <c r="AV163" s="13" t="s">
        <v>86</v>
      </c>
      <c r="AW163" s="13" t="s">
        <v>32</v>
      </c>
      <c r="AX163" s="13" t="s">
        <v>84</v>
      </c>
      <c r="AY163" s="242" t="s">
        <v>139</v>
      </c>
    </row>
    <row r="164" s="12" customFormat="1" ht="22.8" customHeight="1">
      <c r="A164" s="12"/>
      <c r="B164" s="201"/>
      <c r="C164" s="202"/>
      <c r="D164" s="203" t="s">
        <v>75</v>
      </c>
      <c r="E164" s="215" t="s">
        <v>183</v>
      </c>
      <c r="F164" s="215" t="s">
        <v>184</v>
      </c>
      <c r="G164" s="202"/>
      <c r="H164" s="202"/>
      <c r="I164" s="205"/>
      <c r="J164" s="216">
        <f>BK164</f>
        <v>0</v>
      </c>
      <c r="K164" s="202"/>
      <c r="L164" s="207"/>
      <c r="M164" s="208"/>
      <c r="N164" s="209"/>
      <c r="O164" s="209"/>
      <c r="P164" s="210">
        <f>SUM(P165:P174)</f>
        <v>0</v>
      </c>
      <c r="Q164" s="209"/>
      <c r="R164" s="210">
        <f>SUM(R165:R174)</f>
        <v>0</v>
      </c>
      <c r="S164" s="209"/>
      <c r="T164" s="211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84</v>
      </c>
      <c r="AT164" s="213" t="s">
        <v>75</v>
      </c>
      <c r="AU164" s="213" t="s">
        <v>84</v>
      </c>
      <c r="AY164" s="212" t="s">
        <v>139</v>
      </c>
      <c r="BK164" s="214">
        <f>SUM(BK165:BK174)</f>
        <v>0</v>
      </c>
    </row>
    <row r="165" s="2" customFormat="1" ht="21.75" customHeight="1">
      <c r="A165" s="36"/>
      <c r="B165" s="37"/>
      <c r="C165" s="217" t="s">
        <v>185</v>
      </c>
      <c r="D165" s="217" t="s">
        <v>142</v>
      </c>
      <c r="E165" s="218" t="s">
        <v>186</v>
      </c>
      <c r="F165" s="219" t="s">
        <v>187</v>
      </c>
      <c r="G165" s="220" t="s">
        <v>188</v>
      </c>
      <c r="H165" s="221">
        <v>25.969999999999999</v>
      </c>
      <c r="I165" s="222"/>
      <c r="J165" s="223">
        <f>ROUND(I165*H165,2)</f>
        <v>0</v>
      </c>
      <c r="K165" s="224"/>
      <c r="L165" s="42"/>
      <c r="M165" s="225" t="s">
        <v>1</v>
      </c>
      <c r="N165" s="226" t="s">
        <v>41</v>
      </c>
      <c r="O165" s="89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9" t="s">
        <v>146</v>
      </c>
      <c r="AT165" s="229" t="s">
        <v>142</v>
      </c>
      <c r="AU165" s="229" t="s">
        <v>86</v>
      </c>
      <c r="AY165" s="15" t="s">
        <v>139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5" t="s">
        <v>84</v>
      </c>
      <c r="BK165" s="230">
        <f>ROUND(I165*H165,2)</f>
        <v>0</v>
      </c>
      <c r="BL165" s="15" t="s">
        <v>146</v>
      </c>
      <c r="BM165" s="229" t="s">
        <v>486</v>
      </c>
    </row>
    <row r="166" s="13" customFormat="1">
      <c r="A166" s="13"/>
      <c r="B166" s="231"/>
      <c r="C166" s="232"/>
      <c r="D166" s="233" t="s">
        <v>148</v>
      </c>
      <c r="E166" s="234" t="s">
        <v>1</v>
      </c>
      <c r="F166" s="235" t="s">
        <v>487</v>
      </c>
      <c r="G166" s="232"/>
      <c r="H166" s="236">
        <v>25.969999999999999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148</v>
      </c>
      <c r="AU166" s="242" t="s">
        <v>86</v>
      </c>
      <c r="AV166" s="13" t="s">
        <v>86</v>
      </c>
      <c r="AW166" s="13" t="s">
        <v>32</v>
      </c>
      <c r="AX166" s="13" t="s">
        <v>84</v>
      </c>
      <c r="AY166" s="242" t="s">
        <v>139</v>
      </c>
    </row>
    <row r="167" s="2" customFormat="1" ht="24.15" customHeight="1">
      <c r="A167" s="36"/>
      <c r="B167" s="37"/>
      <c r="C167" s="217" t="s">
        <v>191</v>
      </c>
      <c r="D167" s="217" t="s">
        <v>142</v>
      </c>
      <c r="E167" s="218" t="s">
        <v>192</v>
      </c>
      <c r="F167" s="219" t="s">
        <v>193</v>
      </c>
      <c r="G167" s="220" t="s">
        <v>188</v>
      </c>
      <c r="H167" s="221">
        <v>129.84999999999999</v>
      </c>
      <c r="I167" s="222"/>
      <c r="J167" s="223">
        <f>ROUND(I167*H167,2)</f>
        <v>0</v>
      </c>
      <c r="K167" s="224"/>
      <c r="L167" s="42"/>
      <c r="M167" s="225" t="s">
        <v>1</v>
      </c>
      <c r="N167" s="226" t="s">
        <v>41</v>
      </c>
      <c r="O167" s="89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9" t="s">
        <v>146</v>
      </c>
      <c r="AT167" s="229" t="s">
        <v>142</v>
      </c>
      <c r="AU167" s="229" t="s">
        <v>86</v>
      </c>
      <c r="AY167" s="15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5" t="s">
        <v>84</v>
      </c>
      <c r="BK167" s="230">
        <f>ROUND(I167*H167,2)</f>
        <v>0</v>
      </c>
      <c r="BL167" s="15" t="s">
        <v>146</v>
      </c>
      <c r="BM167" s="229" t="s">
        <v>488</v>
      </c>
    </row>
    <row r="168" s="13" customFormat="1">
      <c r="A168" s="13"/>
      <c r="B168" s="231"/>
      <c r="C168" s="232"/>
      <c r="D168" s="233" t="s">
        <v>148</v>
      </c>
      <c r="E168" s="234" t="s">
        <v>1</v>
      </c>
      <c r="F168" s="235" t="s">
        <v>489</v>
      </c>
      <c r="G168" s="232"/>
      <c r="H168" s="236">
        <v>129.84999999999999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148</v>
      </c>
      <c r="AU168" s="242" t="s">
        <v>86</v>
      </c>
      <c r="AV168" s="13" t="s">
        <v>86</v>
      </c>
      <c r="AW168" s="13" t="s">
        <v>32</v>
      </c>
      <c r="AX168" s="13" t="s">
        <v>84</v>
      </c>
      <c r="AY168" s="242" t="s">
        <v>139</v>
      </c>
    </row>
    <row r="169" s="2" customFormat="1" ht="37.8" customHeight="1">
      <c r="A169" s="36"/>
      <c r="B169" s="37"/>
      <c r="C169" s="217" t="s">
        <v>351</v>
      </c>
      <c r="D169" s="217" t="s">
        <v>142</v>
      </c>
      <c r="E169" s="218" t="s">
        <v>374</v>
      </c>
      <c r="F169" s="219" t="s">
        <v>375</v>
      </c>
      <c r="G169" s="220" t="s">
        <v>188</v>
      </c>
      <c r="H169" s="221">
        <v>20.75</v>
      </c>
      <c r="I169" s="222"/>
      <c r="J169" s="223">
        <f>ROUND(I169*H169,2)</f>
        <v>0</v>
      </c>
      <c r="K169" s="224"/>
      <c r="L169" s="42"/>
      <c r="M169" s="225" t="s">
        <v>1</v>
      </c>
      <c r="N169" s="226" t="s">
        <v>41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9" t="s">
        <v>146</v>
      </c>
      <c r="AT169" s="229" t="s">
        <v>142</v>
      </c>
      <c r="AU169" s="229" t="s">
        <v>86</v>
      </c>
      <c r="AY169" s="15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5" t="s">
        <v>84</v>
      </c>
      <c r="BK169" s="230">
        <f>ROUND(I169*H169,2)</f>
        <v>0</v>
      </c>
      <c r="BL169" s="15" t="s">
        <v>146</v>
      </c>
      <c r="BM169" s="229" t="s">
        <v>490</v>
      </c>
    </row>
    <row r="170" s="13" customFormat="1">
      <c r="A170" s="13"/>
      <c r="B170" s="231"/>
      <c r="C170" s="232"/>
      <c r="D170" s="233" t="s">
        <v>148</v>
      </c>
      <c r="E170" s="234" t="s">
        <v>1</v>
      </c>
      <c r="F170" s="235" t="s">
        <v>491</v>
      </c>
      <c r="G170" s="232"/>
      <c r="H170" s="236">
        <v>20.75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148</v>
      </c>
      <c r="AU170" s="242" t="s">
        <v>86</v>
      </c>
      <c r="AV170" s="13" t="s">
        <v>86</v>
      </c>
      <c r="AW170" s="13" t="s">
        <v>32</v>
      </c>
      <c r="AX170" s="13" t="s">
        <v>84</v>
      </c>
      <c r="AY170" s="242" t="s">
        <v>139</v>
      </c>
    </row>
    <row r="171" s="2" customFormat="1" ht="33" customHeight="1">
      <c r="A171" s="36"/>
      <c r="B171" s="37"/>
      <c r="C171" s="217" t="s">
        <v>196</v>
      </c>
      <c r="D171" s="217" t="s">
        <v>142</v>
      </c>
      <c r="E171" s="218" t="s">
        <v>197</v>
      </c>
      <c r="F171" s="219" t="s">
        <v>198</v>
      </c>
      <c r="G171" s="220" t="s">
        <v>188</v>
      </c>
      <c r="H171" s="221">
        <v>4.1399999999999997</v>
      </c>
      <c r="I171" s="222"/>
      <c r="J171" s="223">
        <f>ROUND(I171*H171,2)</f>
        <v>0</v>
      </c>
      <c r="K171" s="224"/>
      <c r="L171" s="42"/>
      <c r="M171" s="225" t="s">
        <v>1</v>
      </c>
      <c r="N171" s="226" t="s">
        <v>41</v>
      </c>
      <c r="O171" s="89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9" t="s">
        <v>146</v>
      </c>
      <c r="AT171" s="229" t="s">
        <v>142</v>
      </c>
      <c r="AU171" s="229" t="s">
        <v>86</v>
      </c>
      <c r="AY171" s="15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5" t="s">
        <v>84</v>
      </c>
      <c r="BK171" s="230">
        <f>ROUND(I171*H171,2)</f>
        <v>0</v>
      </c>
      <c r="BL171" s="15" t="s">
        <v>146</v>
      </c>
      <c r="BM171" s="229" t="s">
        <v>492</v>
      </c>
    </row>
    <row r="172" s="13" customFormat="1">
      <c r="A172" s="13"/>
      <c r="B172" s="231"/>
      <c r="C172" s="232"/>
      <c r="D172" s="233" t="s">
        <v>148</v>
      </c>
      <c r="E172" s="234" t="s">
        <v>1</v>
      </c>
      <c r="F172" s="235" t="s">
        <v>493</v>
      </c>
      <c r="G172" s="232"/>
      <c r="H172" s="236">
        <v>4.1399999999999997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148</v>
      </c>
      <c r="AU172" s="242" t="s">
        <v>86</v>
      </c>
      <c r="AV172" s="13" t="s">
        <v>86</v>
      </c>
      <c r="AW172" s="13" t="s">
        <v>32</v>
      </c>
      <c r="AX172" s="13" t="s">
        <v>84</v>
      </c>
      <c r="AY172" s="242" t="s">
        <v>139</v>
      </c>
    </row>
    <row r="173" s="2" customFormat="1" ht="24.15" customHeight="1">
      <c r="A173" s="36"/>
      <c r="B173" s="37"/>
      <c r="C173" s="217" t="s">
        <v>201</v>
      </c>
      <c r="D173" s="217" t="s">
        <v>142</v>
      </c>
      <c r="E173" s="218" t="s">
        <v>202</v>
      </c>
      <c r="F173" s="219" t="s">
        <v>203</v>
      </c>
      <c r="G173" s="220" t="s">
        <v>188</v>
      </c>
      <c r="H173" s="221">
        <v>1.0800000000000001</v>
      </c>
      <c r="I173" s="222"/>
      <c r="J173" s="223">
        <f>ROUND(I173*H173,2)</f>
        <v>0</v>
      </c>
      <c r="K173" s="224"/>
      <c r="L173" s="42"/>
      <c r="M173" s="225" t="s">
        <v>1</v>
      </c>
      <c r="N173" s="226" t="s">
        <v>41</v>
      </c>
      <c r="O173" s="89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9" t="s">
        <v>146</v>
      </c>
      <c r="AT173" s="229" t="s">
        <v>142</v>
      </c>
      <c r="AU173" s="229" t="s">
        <v>86</v>
      </c>
      <c r="AY173" s="15" t="s">
        <v>139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5" t="s">
        <v>84</v>
      </c>
      <c r="BK173" s="230">
        <f>ROUND(I173*H173,2)</f>
        <v>0</v>
      </c>
      <c r="BL173" s="15" t="s">
        <v>146</v>
      </c>
      <c r="BM173" s="229" t="s">
        <v>494</v>
      </c>
    </row>
    <row r="174" s="13" customFormat="1">
      <c r="A174" s="13"/>
      <c r="B174" s="231"/>
      <c r="C174" s="232"/>
      <c r="D174" s="233" t="s">
        <v>148</v>
      </c>
      <c r="E174" s="234" t="s">
        <v>1</v>
      </c>
      <c r="F174" s="235" t="s">
        <v>495</v>
      </c>
      <c r="G174" s="232"/>
      <c r="H174" s="236">
        <v>1.0800000000000001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148</v>
      </c>
      <c r="AU174" s="242" t="s">
        <v>86</v>
      </c>
      <c r="AV174" s="13" t="s">
        <v>86</v>
      </c>
      <c r="AW174" s="13" t="s">
        <v>32</v>
      </c>
      <c r="AX174" s="13" t="s">
        <v>84</v>
      </c>
      <c r="AY174" s="242" t="s">
        <v>139</v>
      </c>
    </row>
    <row r="175" s="12" customFormat="1" ht="22.8" customHeight="1">
      <c r="A175" s="12"/>
      <c r="B175" s="201"/>
      <c r="C175" s="202"/>
      <c r="D175" s="203" t="s">
        <v>75</v>
      </c>
      <c r="E175" s="215" t="s">
        <v>206</v>
      </c>
      <c r="F175" s="215" t="s">
        <v>207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SUM(P176:P179)</f>
        <v>0</v>
      </c>
      <c r="Q175" s="209"/>
      <c r="R175" s="210">
        <f>SUM(R176:R179)</f>
        <v>0</v>
      </c>
      <c r="S175" s="209"/>
      <c r="T175" s="211">
        <f>SUM(T176:T179)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84</v>
      </c>
      <c r="AT175" s="213" t="s">
        <v>75</v>
      </c>
      <c r="AU175" s="213" t="s">
        <v>84</v>
      </c>
      <c r="AY175" s="212" t="s">
        <v>139</v>
      </c>
      <c r="BK175" s="214">
        <f>SUM(BK176:BK179)</f>
        <v>0</v>
      </c>
    </row>
    <row r="176" s="2" customFormat="1" ht="33" customHeight="1">
      <c r="A176" s="36"/>
      <c r="B176" s="37"/>
      <c r="C176" s="217" t="s">
        <v>208</v>
      </c>
      <c r="D176" s="217" t="s">
        <v>142</v>
      </c>
      <c r="E176" s="218" t="s">
        <v>209</v>
      </c>
      <c r="F176" s="219" t="s">
        <v>210</v>
      </c>
      <c r="G176" s="220" t="s">
        <v>188</v>
      </c>
      <c r="H176" s="221">
        <v>33.103000000000002</v>
      </c>
      <c r="I176" s="222"/>
      <c r="J176" s="223">
        <f>ROUND(I176*H176,2)</f>
        <v>0</v>
      </c>
      <c r="K176" s="224"/>
      <c r="L176" s="42"/>
      <c r="M176" s="225" t="s">
        <v>1</v>
      </c>
      <c r="N176" s="226" t="s">
        <v>41</v>
      </c>
      <c r="O176" s="89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9" t="s">
        <v>146</v>
      </c>
      <c r="AT176" s="229" t="s">
        <v>142</v>
      </c>
      <c r="AU176" s="229" t="s">
        <v>86</v>
      </c>
      <c r="AY176" s="15" t="s">
        <v>139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5" t="s">
        <v>84</v>
      </c>
      <c r="BK176" s="230">
        <f>ROUND(I176*H176,2)</f>
        <v>0</v>
      </c>
      <c r="BL176" s="15" t="s">
        <v>146</v>
      </c>
      <c r="BM176" s="229" t="s">
        <v>496</v>
      </c>
    </row>
    <row r="177" s="13" customFormat="1">
      <c r="A177" s="13"/>
      <c r="B177" s="231"/>
      <c r="C177" s="232"/>
      <c r="D177" s="233" t="s">
        <v>148</v>
      </c>
      <c r="E177" s="234" t="s">
        <v>1</v>
      </c>
      <c r="F177" s="235" t="s">
        <v>497</v>
      </c>
      <c r="G177" s="232"/>
      <c r="H177" s="236">
        <v>33.103000000000002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148</v>
      </c>
      <c r="AU177" s="242" t="s">
        <v>86</v>
      </c>
      <c r="AV177" s="13" t="s">
        <v>86</v>
      </c>
      <c r="AW177" s="13" t="s">
        <v>32</v>
      </c>
      <c r="AX177" s="13" t="s">
        <v>84</v>
      </c>
      <c r="AY177" s="242" t="s">
        <v>139</v>
      </c>
    </row>
    <row r="178" s="2" customFormat="1" ht="33" customHeight="1">
      <c r="A178" s="36"/>
      <c r="B178" s="37"/>
      <c r="C178" s="217" t="s">
        <v>213</v>
      </c>
      <c r="D178" s="217" t="s">
        <v>142</v>
      </c>
      <c r="E178" s="218" t="s">
        <v>214</v>
      </c>
      <c r="F178" s="219" t="s">
        <v>215</v>
      </c>
      <c r="G178" s="220" t="s">
        <v>188</v>
      </c>
      <c r="H178" s="221">
        <v>33.103000000000002</v>
      </c>
      <c r="I178" s="222"/>
      <c r="J178" s="223">
        <f>ROUND(I178*H178,2)</f>
        <v>0</v>
      </c>
      <c r="K178" s="224"/>
      <c r="L178" s="42"/>
      <c r="M178" s="225" t="s">
        <v>1</v>
      </c>
      <c r="N178" s="226" t="s">
        <v>41</v>
      </c>
      <c r="O178" s="89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9" t="s">
        <v>146</v>
      </c>
      <c r="AT178" s="229" t="s">
        <v>142</v>
      </c>
      <c r="AU178" s="229" t="s">
        <v>86</v>
      </c>
      <c r="AY178" s="15" t="s">
        <v>139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5" t="s">
        <v>84</v>
      </c>
      <c r="BK178" s="230">
        <f>ROUND(I178*H178,2)</f>
        <v>0</v>
      </c>
      <c r="BL178" s="15" t="s">
        <v>146</v>
      </c>
      <c r="BM178" s="229" t="s">
        <v>498</v>
      </c>
    </row>
    <row r="179" s="13" customFormat="1">
      <c r="A179" s="13"/>
      <c r="B179" s="231"/>
      <c r="C179" s="232"/>
      <c r="D179" s="233" t="s">
        <v>148</v>
      </c>
      <c r="E179" s="234" t="s">
        <v>1</v>
      </c>
      <c r="F179" s="235" t="s">
        <v>497</v>
      </c>
      <c r="G179" s="232"/>
      <c r="H179" s="236">
        <v>33.103000000000002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148</v>
      </c>
      <c r="AU179" s="242" t="s">
        <v>86</v>
      </c>
      <c r="AV179" s="13" t="s">
        <v>86</v>
      </c>
      <c r="AW179" s="13" t="s">
        <v>32</v>
      </c>
      <c r="AX179" s="13" t="s">
        <v>84</v>
      </c>
      <c r="AY179" s="242" t="s">
        <v>139</v>
      </c>
    </row>
    <row r="180" s="12" customFormat="1" ht="25.92" customHeight="1">
      <c r="A180" s="12"/>
      <c r="B180" s="201"/>
      <c r="C180" s="202"/>
      <c r="D180" s="203" t="s">
        <v>75</v>
      </c>
      <c r="E180" s="204" t="s">
        <v>217</v>
      </c>
      <c r="F180" s="204" t="s">
        <v>218</v>
      </c>
      <c r="G180" s="202"/>
      <c r="H180" s="202"/>
      <c r="I180" s="205"/>
      <c r="J180" s="206">
        <f>BK180</f>
        <v>0</v>
      </c>
      <c r="K180" s="202"/>
      <c r="L180" s="207"/>
      <c r="M180" s="208"/>
      <c r="N180" s="209"/>
      <c r="O180" s="209"/>
      <c r="P180" s="210">
        <f>P181+P183+P185+P188</f>
        <v>0</v>
      </c>
      <c r="Q180" s="209"/>
      <c r="R180" s="210">
        <f>R181+R183+R185+R188</f>
        <v>0</v>
      </c>
      <c r="S180" s="209"/>
      <c r="T180" s="211">
        <f>T181+T183+T185+T188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2" t="s">
        <v>150</v>
      </c>
      <c r="AT180" s="213" t="s">
        <v>75</v>
      </c>
      <c r="AU180" s="213" t="s">
        <v>76</v>
      </c>
      <c r="AY180" s="212" t="s">
        <v>139</v>
      </c>
      <c r="BK180" s="214">
        <f>BK181+BK183+BK185+BK188</f>
        <v>0</v>
      </c>
    </row>
    <row r="181" s="12" customFormat="1" ht="22.8" customHeight="1">
      <c r="A181" s="12"/>
      <c r="B181" s="201"/>
      <c r="C181" s="202"/>
      <c r="D181" s="203" t="s">
        <v>75</v>
      </c>
      <c r="E181" s="215" t="s">
        <v>219</v>
      </c>
      <c r="F181" s="215" t="s">
        <v>220</v>
      </c>
      <c r="G181" s="202"/>
      <c r="H181" s="202"/>
      <c r="I181" s="205"/>
      <c r="J181" s="216">
        <f>BK181</f>
        <v>0</v>
      </c>
      <c r="K181" s="202"/>
      <c r="L181" s="207"/>
      <c r="M181" s="208"/>
      <c r="N181" s="209"/>
      <c r="O181" s="209"/>
      <c r="P181" s="210">
        <f>P182</f>
        <v>0</v>
      </c>
      <c r="Q181" s="209"/>
      <c r="R181" s="210">
        <f>R182</f>
        <v>0</v>
      </c>
      <c r="S181" s="209"/>
      <c r="T181" s="211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2" t="s">
        <v>150</v>
      </c>
      <c r="AT181" s="213" t="s">
        <v>75</v>
      </c>
      <c r="AU181" s="213" t="s">
        <v>84</v>
      </c>
      <c r="AY181" s="212" t="s">
        <v>139</v>
      </c>
      <c r="BK181" s="214">
        <f>BK182</f>
        <v>0</v>
      </c>
    </row>
    <row r="182" s="2" customFormat="1" ht="24.15" customHeight="1">
      <c r="A182" s="36"/>
      <c r="B182" s="37"/>
      <c r="C182" s="217" t="s">
        <v>221</v>
      </c>
      <c r="D182" s="217" t="s">
        <v>142</v>
      </c>
      <c r="E182" s="218" t="s">
        <v>222</v>
      </c>
      <c r="F182" s="219" t="s">
        <v>223</v>
      </c>
      <c r="G182" s="220" t="s">
        <v>224</v>
      </c>
      <c r="H182" s="221">
        <v>1</v>
      </c>
      <c r="I182" s="222"/>
      <c r="J182" s="223">
        <f>ROUND(I182*H182,2)</f>
        <v>0</v>
      </c>
      <c r="K182" s="224"/>
      <c r="L182" s="42"/>
      <c r="M182" s="225" t="s">
        <v>1</v>
      </c>
      <c r="N182" s="226" t="s">
        <v>41</v>
      </c>
      <c r="O182" s="89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9" t="s">
        <v>225</v>
      </c>
      <c r="AT182" s="229" t="s">
        <v>142</v>
      </c>
      <c r="AU182" s="229" t="s">
        <v>86</v>
      </c>
      <c r="AY182" s="15" t="s">
        <v>139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5" t="s">
        <v>84</v>
      </c>
      <c r="BK182" s="230">
        <f>ROUND(I182*H182,2)</f>
        <v>0</v>
      </c>
      <c r="BL182" s="15" t="s">
        <v>225</v>
      </c>
      <c r="BM182" s="229" t="s">
        <v>499</v>
      </c>
    </row>
    <row r="183" s="12" customFormat="1" ht="22.8" customHeight="1">
      <c r="A183" s="12"/>
      <c r="B183" s="201"/>
      <c r="C183" s="202"/>
      <c r="D183" s="203" t="s">
        <v>75</v>
      </c>
      <c r="E183" s="215" t="s">
        <v>227</v>
      </c>
      <c r="F183" s="215" t="s">
        <v>228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P184</f>
        <v>0</v>
      </c>
      <c r="Q183" s="209"/>
      <c r="R183" s="210">
        <f>R184</f>
        <v>0</v>
      </c>
      <c r="S183" s="209"/>
      <c r="T183" s="211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150</v>
      </c>
      <c r="AT183" s="213" t="s">
        <v>75</v>
      </c>
      <c r="AU183" s="213" t="s">
        <v>84</v>
      </c>
      <c r="AY183" s="212" t="s">
        <v>139</v>
      </c>
      <c r="BK183" s="214">
        <f>BK184</f>
        <v>0</v>
      </c>
    </row>
    <row r="184" s="2" customFormat="1" ht="24.15" customHeight="1">
      <c r="A184" s="36"/>
      <c r="B184" s="37"/>
      <c r="C184" s="217" t="s">
        <v>229</v>
      </c>
      <c r="D184" s="217" t="s">
        <v>142</v>
      </c>
      <c r="E184" s="218" t="s">
        <v>230</v>
      </c>
      <c r="F184" s="219" t="s">
        <v>231</v>
      </c>
      <c r="G184" s="220" t="s">
        <v>224</v>
      </c>
      <c r="H184" s="221">
        <v>1</v>
      </c>
      <c r="I184" s="222"/>
      <c r="J184" s="223">
        <f>ROUND(I184*H184,2)</f>
        <v>0</v>
      </c>
      <c r="K184" s="224"/>
      <c r="L184" s="42"/>
      <c r="M184" s="225" t="s">
        <v>1</v>
      </c>
      <c r="N184" s="226" t="s">
        <v>41</v>
      </c>
      <c r="O184" s="89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9" t="s">
        <v>225</v>
      </c>
      <c r="AT184" s="229" t="s">
        <v>142</v>
      </c>
      <c r="AU184" s="229" t="s">
        <v>86</v>
      </c>
      <c r="AY184" s="15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5" t="s">
        <v>84</v>
      </c>
      <c r="BK184" s="230">
        <f>ROUND(I184*H184,2)</f>
        <v>0</v>
      </c>
      <c r="BL184" s="15" t="s">
        <v>225</v>
      </c>
      <c r="BM184" s="229" t="s">
        <v>500</v>
      </c>
    </row>
    <row r="185" s="12" customFormat="1" ht="22.8" customHeight="1">
      <c r="A185" s="12"/>
      <c r="B185" s="201"/>
      <c r="C185" s="202"/>
      <c r="D185" s="203" t="s">
        <v>75</v>
      </c>
      <c r="E185" s="215" t="s">
        <v>233</v>
      </c>
      <c r="F185" s="215" t="s">
        <v>234</v>
      </c>
      <c r="G185" s="202"/>
      <c r="H185" s="202"/>
      <c r="I185" s="205"/>
      <c r="J185" s="216">
        <f>BK185</f>
        <v>0</v>
      </c>
      <c r="K185" s="202"/>
      <c r="L185" s="207"/>
      <c r="M185" s="208"/>
      <c r="N185" s="209"/>
      <c r="O185" s="209"/>
      <c r="P185" s="210">
        <f>SUM(P186:P187)</f>
        <v>0</v>
      </c>
      <c r="Q185" s="209"/>
      <c r="R185" s="210">
        <f>SUM(R186:R187)</f>
        <v>0</v>
      </c>
      <c r="S185" s="209"/>
      <c r="T185" s="211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2" t="s">
        <v>150</v>
      </c>
      <c r="AT185" s="213" t="s">
        <v>75</v>
      </c>
      <c r="AU185" s="213" t="s">
        <v>84</v>
      </c>
      <c r="AY185" s="212" t="s">
        <v>139</v>
      </c>
      <c r="BK185" s="214">
        <f>SUM(BK186:BK187)</f>
        <v>0</v>
      </c>
    </row>
    <row r="186" s="2" customFormat="1" ht="21.75" customHeight="1">
      <c r="A186" s="36"/>
      <c r="B186" s="37"/>
      <c r="C186" s="217" t="s">
        <v>501</v>
      </c>
      <c r="D186" s="217" t="s">
        <v>142</v>
      </c>
      <c r="E186" s="218" t="s">
        <v>236</v>
      </c>
      <c r="F186" s="219" t="s">
        <v>237</v>
      </c>
      <c r="G186" s="220" t="s">
        <v>238</v>
      </c>
      <c r="H186" s="221">
        <v>1</v>
      </c>
      <c r="I186" s="222"/>
      <c r="J186" s="223">
        <f>ROUND(I186*H186,2)</f>
        <v>0</v>
      </c>
      <c r="K186" s="224"/>
      <c r="L186" s="42"/>
      <c r="M186" s="225" t="s">
        <v>1</v>
      </c>
      <c r="N186" s="226" t="s">
        <v>41</v>
      </c>
      <c r="O186" s="89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9" t="s">
        <v>225</v>
      </c>
      <c r="AT186" s="229" t="s">
        <v>142</v>
      </c>
      <c r="AU186" s="229" t="s">
        <v>86</v>
      </c>
      <c r="AY186" s="15" t="s">
        <v>139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5" t="s">
        <v>84</v>
      </c>
      <c r="BK186" s="230">
        <f>ROUND(I186*H186,2)</f>
        <v>0</v>
      </c>
      <c r="BL186" s="15" t="s">
        <v>225</v>
      </c>
      <c r="BM186" s="229" t="s">
        <v>502</v>
      </c>
    </row>
    <row r="187" s="2" customFormat="1" ht="24.15" customHeight="1">
      <c r="A187" s="36"/>
      <c r="B187" s="37"/>
      <c r="C187" s="217" t="s">
        <v>141</v>
      </c>
      <c r="D187" s="217" t="s">
        <v>142</v>
      </c>
      <c r="E187" s="218" t="s">
        <v>241</v>
      </c>
      <c r="F187" s="219" t="s">
        <v>242</v>
      </c>
      <c r="G187" s="220" t="s">
        <v>224</v>
      </c>
      <c r="H187" s="221">
        <v>1</v>
      </c>
      <c r="I187" s="222"/>
      <c r="J187" s="223">
        <f>ROUND(I187*H187,2)</f>
        <v>0</v>
      </c>
      <c r="K187" s="224"/>
      <c r="L187" s="42"/>
      <c r="M187" s="225" t="s">
        <v>1</v>
      </c>
      <c r="N187" s="226" t="s">
        <v>41</v>
      </c>
      <c r="O187" s="89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9" t="s">
        <v>225</v>
      </c>
      <c r="AT187" s="229" t="s">
        <v>142</v>
      </c>
      <c r="AU187" s="229" t="s">
        <v>86</v>
      </c>
      <c r="AY187" s="15" t="s">
        <v>139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5" t="s">
        <v>84</v>
      </c>
      <c r="BK187" s="230">
        <f>ROUND(I187*H187,2)</f>
        <v>0</v>
      </c>
      <c r="BL187" s="15" t="s">
        <v>225</v>
      </c>
      <c r="BM187" s="229" t="s">
        <v>503</v>
      </c>
    </row>
    <row r="188" s="12" customFormat="1" ht="22.8" customHeight="1">
      <c r="A188" s="12"/>
      <c r="B188" s="201"/>
      <c r="C188" s="202"/>
      <c r="D188" s="203" t="s">
        <v>75</v>
      </c>
      <c r="E188" s="215" t="s">
        <v>244</v>
      </c>
      <c r="F188" s="215" t="s">
        <v>245</v>
      </c>
      <c r="G188" s="202"/>
      <c r="H188" s="202"/>
      <c r="I188" s="205"/>
      <c r="J188" s="216">
        <f>BK188</f>
        <v>0</v>
      </c>
      <c r="K188" s="202"/>
      <c r="L188" s="207"/>
      <c r="M188" s="208"/>
      <c r="N188" s="209"/>
      <c r="O188" s="209"/>
      <c r="P188" s="210">
        <f>P189</f>
        <v>0</v>
      </c>
      <c r="Q188" s="209"/>
      <c r="R188" s="210">
        <f>R189</f>
        <v>0</v>
      </c>
      <c r="S188" s="209"/>
      <c r="T188" s="211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2" t="s">
        <v>150</v>
      </c>
      <c r="AT188" s="213" t="s">
        <v>75</v>
      </c>
      <c r="AU188" s="213" t="s">
        <v>84</v>
      </c>
      <c r="AY188" s="212" t="s">
        <v>139</v>
      </c>
      <c r="BK188" s="214">
        <f>BK189</f>
        <v>0</v>
      </c>
    </row>
    <row r="189" s="2" customFormat="1" ht="16.5" customHeight="1">
      <c r="A189" s="36"/>
      <c r="B189" s="37"/>
      <c r="C189" s="217" t="s">
        <v>246</v>
      </c>
      <c r="D189" s="217" t="s">
        <v>142</v>
      </c>
      <c r="E189" s="218" t="s">
        <v>247</v>
      </c>
      <c r="F189" s="219" t="s">
        <v>248</v>
      </c>
      <c r="G189" s="220" t="s">
        <v>224</v>
      </c>
      <c r="H189" s="221">
        <v>1</v>
      </c>
      <c r="I189" s="222"/>
      <c r="J189" s="223">
        <f>ROUND(I189*H189,2)</f>
        <v>0</v>
      </c>
      <c r="K189" s="224"/>
      <c r="L189" s="42"/>
      <c r="M189" s="243" t="s">
        <v>1</v>
      </c>
      <c r="N189" s="244" t="s">
        <v>41</v>
      </c>
      <c r="O189" s="245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9" t="s">
        <v>225</v>
      </c>
      <c r="AT189" s="229" t="s">
        <v>142</v>
      </c>
      <c r="AU189" s="229" t="s">
        <v>86</v>
      </c>
      <c r="AY189" s="15" t="s">
        <v>139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5" t="s">
        <v>84</v>
      </c>
      <c r="BK189" s="230">
        <f>ROUND(I189*H189,2)</f>
        <v>0</v>
      </c>
      <c r="BL189" s="15" t="s">
        <v>225</v>
      </c>
      <c r="BM189" s="229" t="s">
        <v>504</v>
      </c>
    </row>
    <row r="190" s="2" customFormat="1" ht="6.96" customHeight="1">
      <c r="A190" s="36"/>
      <c r="B190" s="64"/>
      <c r="C190" s="65"/>
      <c r="D190" s="65"/>
      <c r="E190" s="65"/>
      <c r="F190" s="65"/>
      <c r="G190" s="65"/>
      <c r="H190" s="65"/>
      <c r="I190" s="65"/>
      <c r="J190" s="65"/>
      <c r="K190" s="65"/>
      <c r="L190" s="42"/>
      <c r="M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</row>
  </sheetData>
  <sheetProtection sheet="1" autoFilter="0" formatColumns="0" formatRows="0" objects="1" scenarios="1" spinCount="100000" saltValue="k5Qu55cpvfhKMBpcatVp8JTJcx23RcvwLk+jZyg9OnhYmAFZKWqCpD/tP56LKPY0/uLfumQ5Pj2V8KFcBeoTiw==" hashValue="31DZqjgMNXb3rnCfN8I/yl+deCQFWzJYNTL7Hhewh4LF2/tA/YDvglHDwDRA7KFT8gBwUgYHKcZI0NdGws+xTA==" algorithmName="SHA-512" password="CC35"/>
  <autoFilter ref="C126:K18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LAPTOP-G0FMFB3Q\ivans</dc:creator>
  <cp:lastModifiedBy>LAPTOP-G0FMFB3Q\ivans</cp:lastModifiedBy>
  <dcterms:created xsi:type="dcterms:W3CDTF">2025-04-26T09:55:11Z</dcterms:created>
  <dcterms:modified xsi:type="dcterms:W3CDTF">2025-04-26T09:55:15Z</dcterms:modified>
</cp:coreProperties>
</file>