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lezska - Oprava asfalto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'Slezska - Oprava asfaltov...'!$C$121:$K$199</definedName>
    <definedName name="_xlnm.Print_Area" localSheetId="1">'Slezska - Oprava asfaltov...'!$C$4:$J$76,'Slezska - Oprava asfaltov...'!$C$82:$J$105,'Slezska - Oprava asfaltov...'!$C$111:$K$199</definedName>
    <definedName name="_xlnm.Print_Titles" localSheetId="1">'Slezska - Oprava asfaltov...'!$121:$121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89"/>
  <c r="J18"/>
  <c r="J16"/>
  <c r="E16"/>
  <c r="F90"/>
  <c r="J15"/>
  <c r="J10"/>
  <c r="J116"/>
  <c i="1" r="L90"/>
  <c r="AM90"/>
  <c r="AM89"/>
  <c r="L89"/>
  <c r="AM87"/>
  <c r="L87"/>
  <c r="L85"/>
  <c r="L84"/>
  <c i="2" r="BK189"/>
  <c r="BK139"/>
  <c r="J198"/>
  <c r="BK187"/>
  <c r="J181"/>
  <c r="BK168"/>
  <c r="J165"/>
  <c r="J159"/>
  <c r="J143"/>
  <c r="F32"/>
  <c r="J195"/>
  <c r="BK185"/>
  <c r="BK167"/>
  <c r="J161"/>
  <c r="BK190"/>
  <c r="J168"/>
  <c r="BK136"/>
  <c r="F35"/>
  <c r="BK125"/>
  <c r="J194"/>
  <c r="J171"/>
  <c r="J142"/>
  <c r="BK142"/>
  <c r="J136"/>
  <c r="BK198"/>
  <c r="BK195"/>
  <c r="J184"/>
  <c r="BK179"/>
  <c r="J167"/>
  <c r="BK161"/>
  <c r="J156"/>
  <c r="BK131"/>
  <c r="J191"/>
  <c r="J189"/>
  <c r="J190"/>
  <c r="J179"/>
  <c r="BK177"/>
  <c r="BK165"/>
  <c r="BK159"/>
  <c r="J134"/>
  <c r="BK199"/>
  <c r="J197"/>
  <c r="BK191"/>
  <c r="BK181"/>
  <c r="J163"/>
  <c r="J139"/>
  <c r="F34"/>
  <c r="BK134"/>
  <c r="J199"/>
  <c r="F33"/>
  <c r="BK171"/>
  <c r="BK164"/>
  <c r="BK143"/>
  <c i="1" r="AS94"/>
  <c i="2" r="BK194"/>
  <c r="BK184"/>
  <c r="J158"/>
  <c r="BK156"/>
  <c r="J125"/>
  <c r="BK197"/>
  <c r="J185"/>
  <c r="J177"/>
  <c r="BK163"/>
  <c r="BK158"/>
  <c r="J32"/>
  <c r="J187"/>
  <c r="J164"/>
  <c r="J131"/>
  <c l="1" r="R133"/>
  <c r="T157"/>
  <c r="BK157"/>
  <c r="J157"/>
  <c r="J99"/>
  <c r="R157"/>
  <c r="BK133"/>
  <c r="J133"/>
  <c r="J97"/>
  <c r="P124"/>
  <c r="BK183"/>
  <c r="J183"/>
  <c r="J100"/>
  <c r="P133"/>
  <c r="R124"/>
  <c r="R123"/>
  <c r="R183"/>
  <c r="BK124"/>
  <c r="J124"/>
  <c r="J96"/>
  <c r="T124"/>
  <c r="T123"/>
  <c r="T122"/>
  <c r="T183"/>
  <c r="P188"/>
  <c r="BK193"/>
  <c r="J193"/>
  <c r="J103"/>
  <c r="BK196"/>
  <c r="J196"/>
  <c r="J104"/>
  <c r="P157"/>
  <c r="BK188"/>
  <c r="J188"/>
  <c r="J101"/>
  <c r="T188"/>
  <c r="T193"/>
  <c r="T192"/>
  <c r="R196"/>
  <c r="T133"/>
  <c r="P183"/>
  <c r="R188"/>
  <c r="P193"/>
  <c r="R193"/>
  <c r="R192"/>
  <c r="P196"/>
  <c r="T196"/>
  <c r="BK155"/>
  <c r="J155"/>
  <c r="J98"/>
  <c r="J118"/>
  <c r="BE136"/>
  <c r="BE142"/>
  <c r="BE165"/>
  <c r="BE177"/>
  <c r="BE184"/>
  <c r="BE191"/>
  <c r="BE194"/>
  <c r="F119"/>
  <c r="BE156"/>
  <c r="BE158"/>
  <c r="BE163"/>
  <c r="BE164"/>
  <c r="BE168"/>
  <c r="BE179"/>
  <c r="BE190"/>
  <c i="1" r="AW95"/>
  <c i="2" r="J87"/>
  <c r="BE199"/>
  <c i="1" r="BA95"/>
  <c i="2" r="BE139"/>
  <c r="BE159"/>
  <c r="BE161"/>
  <c r="BE167"/>
  <c r="BE171"/>
  <c r="BE181"/>
  <c r="BE185"/>
  <c r="BE187"/>
  <c r="BE195"/>
  <c r="BE197"/>
  <c r="BE198"/>
  <c i="1" r="BC95"/>
  <c r="BB95"/>
  <c i="2" r="BE125"/>
  <c r="BE131"/>
  <c r="BE134"/>
  <c r="BE143"/>
  <c r="BE189"/>
  <c i="1" r="BD95"/>
  <c r="BC94"/>
  <c r="W32"/>
  <c r="BD94"/>
  <c r="W33"/>
  <c r="BA94"/>
  <c r="AW94"/>
  <c r="AK30"/>
  <c r="BB94"/>
  <c r="AX94"/>
  <c i="2" l="1" r="R122"/>
  <c r="P123"/>
  <c r="P192"/>
  <c r="BK123"/>
  <c r="BK122"/>
  <c r="J122"/>
  <c r="J94"/>
  <c r="BK192"/>
  <c r="J192"/>
  <c r="J102"/>
  <c i="1" r="W31"/>
  <c i="2" r="J31"/>
  <c i="1" r="AV95"/>
  <c r="AT95"/>
  <c r="W30"/>
  <c i="2" r="F31"/>
  <c i="1" r="AZ95"/>
  <c r="AZ94"/>
  <c r="W29"/>
  <c r="AY94"/>
  <c i="2" l="1" r="P122"/>
  <c i="1" r="AU95"/>
  <c i="2" r="J123"/>
  <c r="J95"/>
  <c i="1" r="AU94"/>
  <c i="2" r="J28"/>
  <c i="1" r="AG95"/>
  <c r="AG94"/>
  <c r="AK26"/>
  <c r="AV94"/>
  <c r="AK29"/>
  <c i="2" l="1" r="J37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<sst xmlns="http://schemas.openxmlformats.org/spreadsheetml/2006/main">
  <si>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</si>
  <si>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</si>
  <si>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</si>
  <si>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</si>
  <si>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{888be742-9527-49f5-b75f-00722952f0df}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</si>
  <si>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</si>
  <si>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</si>
  <si>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</si>
  <si>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</si>
  <si>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</si>
  <si>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</si>
  <si>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</si>
  <si>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</si>
  <si>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</si>
  <si>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Slezska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</si>
  <si>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</si>
  <si>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</si>
  <si>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asfaltového povrchu  na ulici Slezská - od  mostu přes Hrabinku  k odbočce ke koupališti</t>
  </si>
  <si>
    <t>KSO:</t>
  </si>
  <si>
    <t>CC-CZ:</t>
  </si>
  <si>
    <t>Místo:</t>
  </si>
  <si>
    <t>Český Těšín</t>
  </si>
  <si>
    <t>Datum:</t>
  </si>
  <si>
    <t>26. 4. 2025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</si>
  <si>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</si>
  <si>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</si>
  <si>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</si>
  <si>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</si>
  <si>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</si>
  <si>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</si>
  <si>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</si>
  <si>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</si>
  <si>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</si>
  <si>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</si>
  <si>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</si>
  <si>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</si>
  <si>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</si>
  <si>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</si>
  <si>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</si>
  <si>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</si>
  <si>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</si>
  <si>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</si>
  <si>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</si>
  <si>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</si>
  <si>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</si>
  <si>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</si>
  <si>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</si>
  <si>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</si>
  <si>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</si>
  <si>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</si>
  <si>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</si>
  <si>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</si>
  <si>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</si>
  <si>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</si>
  <si>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</si>
  <si>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</si>
  <si>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</si>
  <si>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</si>
  <si>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</si>
  <si>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</si>
  <si>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</si>
  <si>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</si>
  <si>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</si>
  <si>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</si>
  <si>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</si>
  <si>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</si>
  <si>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</si>
  <si>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</si>
  <si>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</si>
  <si>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</si>
  <si>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</si>
  <si>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</si>
  <si>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</si>
  <si>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</si>
  <si>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</si>
  <si>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</si>
  <si>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</si>
  <si>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</si>
  <si>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</si>
  <si>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</si>
  <si>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</si>
  <si>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</si>
  <si>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</si>
  <si>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</si>
  <si>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</si>
  <si>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</si>
  <si>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</si>
  <si>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</si>
  <si>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</si>
  <si>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</si>
  <si>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</si>
  <si>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</si>
  <si>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</si>
  <si>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</si>
  <si>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</si>
  <si>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</si>
  <si>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</si>
  <si>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</si>
  <si>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</si>
  <si>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</si>
  <si>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</si>
  <si>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</si>
  <si>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</si>
  <si>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</si>
  <si>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</si>
  <si>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</si>
  <si>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</si>
  <si>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</si>
  <si>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</si>
  <si>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</si>
  <si>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</si>
  <si>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</si>
  <si>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</si>
  <si>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</si>
  <si>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</si>
  <si>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</si>
  <si>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</si>
  <si>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</si>
  <si>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113107141</t>
  </si>
  <si>
    <t>Odstranění podkladu živičného tl 50 mm ručně</t>
  </si>
  <si>
    <t>m2</t>
  </si>
  <si>
    <t>CS ÚRS 2025 01</t>
  </si>
  <si>
    <t>4</t>
  </si>
  <si>
    <t>757384954</t>
  </si>
  <si>
    <t>VV</t>
  </si>
  <si>
    <t>" dočištění odfrézovaných ploch"</t>
  </si>
  <si>
    <t>4497*0,02</t>
  </si>
  <si>
    <t>" opravované výtluky"</t>
  </si>
  <si>
    <t>4497*0,03</t>
  </si>
  <si>
    <t>Součet</t>
  </si>
  <si>
    <t>113154553</t>
  </si>
  <si>
    <t>Frézování živičného krytu tl 50 mm pl přes 2000 do 10000 m2</t>
  </si>
  <si>
    <t>-1077937465</t>
  </si>
  <si>
    <t>4497</t>
  </si>
  <si>
    <t>5</t>
  </si>
  <si>
    <t>Komunikace pozemní</t>
  </si>
  <si>
    <t>3</t>
  </si>
  <si>
    <t>572141111</t>
  </si>
  <si>
    <t>Vyrovnání povrchu dosavadních krytů asfaltovým betonem ACO (AB) tl přes 20 do 40 mm</t>
  </si>
  <si>
    <t>-1520544572</t>
  </si>
  <si>
    <t>4497*0,05</t>
  </si>
  <si>
    <t>572340112</t>
  </si>
  <si>
    <t>Vyspravení krytu komunikací po překopech pl do 15 m2 asfaltovým betonem ACO (AB) tl přes 50 do 70 mm</t>
  </si>
  <si>
    <t>904112579</t>
  </si>
  <si>
    <t>573111115</t>
  </si>
  <si>
    <t>Postřik živičný infiltrační s posypem z asfaltu množství 2,5 kg/m2</t>
  </si>
  <si>
    <t>-715738905</t>
  </si>
  <si>
    <t>6</t>
  </si>
  <si>
    <t>573231112</t>
  </si>
  <si>
    <t>Postřik živičný spojovací ze silniční emulze v množství 0,80 kg/m2</t>
  </si>
  <si>
    <t>687366109</t>
  </si>
  <si>
    <t>7</t>
  </si>
  <si>
    <t>577144121</t>
  </si>
  <si>
    <t>Asfaltový beton vrstva obrusná ACO 11+ (ABS) tř. I tl 50 mm š přes 3 m z nemodifikovaného asfaltu</t>
  </si>
  <si>
    <t>213959849</t>
  </si>
  <si>
    <t>13,3*(8,5+11)*0,5</t>
  </si>
  <si>
    <t>35,8*(11+12)*0,5</t>
  </si>
  <si>
    <t>(54,4-10)*12+48*1,5*0,5</t>
  </si>
  <si>
    <t>10*(12+8)*0,5</t>
  </si>
  <si>
    <t>(11,3+7,5+10,3+105,9)*(8+8,2+9)/3</t>
  </si>
  <si>
    <t>(23+19,3)*(9+13)*0,5</t>
  </si>
  <si>
    <t>226,6*0,5*(7+7,8)*0,5</t>
  </si>
  <si>
    <t>(14+5)*0,5*4*0,9</t>
  </si>
  <si>
    <t>226,6*0,5*7,2</t>
  </si>
  <si>
    <t>-0,855</t>
  </si>
  <si>
    <t>8</t>
  </si>
  <si>
    <t>Vedení trubní dálková a přípojná</t>
  </si>
  <si>
    <t>899133211</t>
  </si>
  <si>
    <t>Výměna (výšková úprava) vtokové mříže uliční vpusti s použitím betonových vyrovnávacích prvků</t>
  </si>
  <si>
    <t>kus</t>
  </si>
  <si>
    <t>1243966990</t>
  </si>
  <si>
    <t>9</t>
  </si>
  <si>
    <t>Ostatní konstrukce a práce, bourání</t>
  </si>
  <si>
    <t>915111111</t>
  </si>
  <si>
    <t>Vodorovné dopravní značení dělící čáry souvislé š 125 mm základní bílá barva</t>
  </si>
  <si>
    <t>m</t>
  </si>
  <si>
    <t>323857084</t>
  </si>
  <si>
    <t>10</t>
  </si>
  <si>
    <t>915111121</t>
  </si>
  <si>
    <t>Vodorovné dopravní značení dělící čáry přerušované š 125 mm základní bílá barva</t>
  </si>
  <si>
    <t>-368377820</t>
  </si>
  <si>
    <t>220-20</t>
  </si>
  <si>
    <t>11</t>
  </si>
  <si>
    <t>915121111</t>
  </si>
  <si>
    <t>Vodorovné dopravní značení vodící čáry souvislé š 250 mm základní bílá barva</t>
  </si>
  <si>
    <t>1506011439</t>
  </si>
  <si>
    <t>220*2</t>
  </si>
  <si>
    <t>915121121</t>
  </si>
  <si>
    <t>Vodorovné dopravní značení vodící čáry přerušované š 250 mm základní bílá barva</t>
  </si>
  <si>
    <t>497590083</t>
  </si>
  <si>
    <t>13</t>
  </si>
  <si>
    <t>915131111</t>
  </si>
  <si>
    <t xml:space="preserve">Vodorovné dopravní značení  bílá barva</t>
  </si>
  <si>
    <t>1541426974</t>
  </si>
  <si>
    <t>14</t>
  </si>
  <si>
    <t>915611111</t>
  </si>
  <si>
    <t>Předznačení vodorovného liniového značení</t>
  </si>
  <si>
    <t>1728698290</t>
  </si>
  <si>
    <t>20+220+440+20</t>
  </si>
  <si>
    <t>15</t>
  </si>
  <si>
    <t>915621111</t>
  </si>
  <si>
    <t>Předznačení vodorovného plošného značení</t>
  </si>
  <si>
    <t>-1308391291</t>
  </si>
  <si>
    <t>16</t>
  </si>
  <si>
    <t>919125111</t>
  </si>
  <si>
    <t>Těsnění svislé spáry mezi živičným krytem a ostatními prvky samolepicí asfaltovou páskou š 35 mm</t>
  </si>
  <si>
    <t>-855122949</t>
  </si>
  <si>
    <t>"napojení na vedlejší komunikace a plochy"</t>
  </si>
  <si>
    <t>160</t>
  </si>
  <si>
    <t>17</t>
  </si>
  <si>
    <t>919735111</t>
  </si>
  <si>
    <t>Řezání stávajícího živičného krytu hl do 50 mm</t>
  </si>
  <si>
    <t>-1326379241</t>
  </si>
  <si>
    <t xml:space="preserve">" řezání  k opravovaným výtlukům"</t>
  </si>
  <si>
    <t>4497*0,03*4</t>
  </si>
  <si>
    <t>18</t>
  </si>
  <si>
    <t>938909311</t>
  </si>
  <si>
    <t>Čištění vozovek metením strojně podkladu nebo krytu betonového nebo živičného</t>
  </si>
  <si>
    <t>162121503</t>
  </si>
  <si>
    <t>4497*0,95</t>
  </si>
  <si>
    <t>19</t>
  </si>
  <si>
    <t>938909331</t>
  </si>
  <si>
    <t>Čištění vozovek metením ručně podkladu nebo krytu betonového nebo živičného</t>
  </si>
  <si>
    <t>-1732667715</t>
  </si>
  <si>
    <t>20</t>
  </si>
  <si>
    <t>938909611</t>
  </si>
  <si>
    <t>Odstranění nánosu na krajnicích tl do 100 mm</t>
  </si>
  <si>
    <t>-2113296390</t>
  </si>
  <si>
    <t>507,4*0,3*2</t>
  </si>
  <si>
    <t>997</t>
  </si>
  <si>
    <t>Doprava suti a vybouraných hmot</t>
  </si>
  <si>
    <t>997221561</t>
  </si>
  <si>
    <t>Vodorovná doprava suti z kusových materiálů do 1 km</t>
  </si>
  <si>
    <t>t</t>
  </si>
  <si>
    <t>-1436154372</t>
  </si>
  <si>
    <t>22</t>
  </si>
  <si>
    <t>997221569</t>
  </si>
  <si>
    <t>Příplatek ZKD 1 km u vodorovné dopravy suti z kusových materiálů</t>
  </si>
  <si>
    <t>1890545316</t>
  </si>
  <si>
    <t>564,306*5 'Přepočtené koeficientem množství</t>
  </si>
  <si>
    <t>23</t>
  </si>
  <si>
    <t>997221875</t>
  </si>
  <si>
    <t>Poplatek za uložení na recyklační skládce (skládkovné) stavebního odpadu asfaltového bez obsahu dehtu zatříděného do Katalogu odpadů pod kódem 17 03 02</t>
  </si>
  <si>
    <t>-795185631</t>
  </si>
  <si>
    <t>998</t>
  </si>
  <si>
    <t>Přesun hmot</t>
  </si>
  <si>
    <t>24</t>
  </si>
  <si>
    <t>998225111</t>
  </si>
  <si>
    <t>Přesun hmot pro pozemní komunikace s krytem z kamene, monolitickým betonovým nebo živičným</t>
  </si>
  <si>
    <t>-1449265788</t>
  </si>
  <si>
    <t>25</t>
  </si>
  <si>
    <t>998225194</t>
  </si>
  <si>
    <t>Příplatek k přesunu hmot pro pozemní komunikace s krytem z kamene, živičným, betonovým do 5000 m</t>
  </si>
  <si>
    <t>-155421687</t>
  </si>
  <si>
    <t>26</t>
  </si>
  <si>
    <t>998225195</t>
  </si>
  <si>
    <t>Příplatek k přesunu hmot pro pozemní komunikace s krytem z kamene, živičným, betonovým ZKD 5000 m</t>
  </si>
  <si>
    <t>-1832295446</t>
  </si>
  <si>
    <t>VRN</t>
  </si>
  <si>
    <t>Vedlejší rozpočtové náklady</t>
  </si>
  <si>
    <t>VRN3</t>
  </si>
  <si>
    <t>Zařízení staveniště</t>
  </si>
  <si>
    <t>27</t>
  </si>
  <si>
    <t>030001000</t>
  </si>
  <si>
    <t>kpl</t>
  </si>
  <si>
    <t>1024</t>
  </si>
  <si>
    <t>45615114</t>
  </si>
  <si>
    <t>28</t>
  </si>
  <si>
    <t>034002000</t>
  </si>
  <si>
    <t>Zabezpečení staveniště</t>
  </si>
  <si>
    <t>696504552</t>
  </si>
  <si>
    <t>VRN7</t>
  </si>
  <si>
    <t>Provozní vlivy</t>
  </si>
  <si>
    <t>29</t>
  </si>
  <si>
    <t>072002000</t>
  </si>
  <si>
    <t>Silniční provoz</t>
  </si>
  <si>
    <t>-2147468721</t>
  </si>
  <si>
    <t>30</t>
  </si>
  <si>
    <t>072103000</t>
  </si>
  <si>
    <t>Silniční provoz - projednání DIO a zajištění DIR</t>
  </si>
  <si>
    <t>1588402603</t>
  </si>
  <si>
    <t>31</t>
  </si>
  <si>
    <t>072203000</t>
  </si>
  <si>
    <t>Silniční provoz - zajištění DIO (dopravní značení)</t>
  </si>
  <si>
    <t>-252405534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</si>
</sst>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Slezska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Oprava asfaltového povrchu  na ulici Slezská - od  mostu přes Hrabinku  k odbočce ke koupališti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Český Těšín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26. 4. 2025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Český Těšín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Martin Pniok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37.5" customHeight="1">
      <c r="A95" s="102" t="s">
        <v>79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'Slezska - Oprava asfaltov...'!J28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'Slezska - Oprava asfaltov...'!P122</f>
        <v>0</v>
      </c>
      <c r="AV95" s="110">
        <f>'Slezska - Oprava asfaltov...'!J31</f>
        <v>0</v>
      </c>
      <c r="AW95" s="110">
        <f>'Slezska - Oprava asfaltov...'!J32</f>
        <v>0</v>
      </c>
      <c r="AX95" s="110">
        <f>'Slezska - Oprava asfaltov...'!J33</f>
        <v>0</v>
      </c>
      <c r="AY95" s="110">
        <f>'Slezska - Oprava asfaltov...'!J34</f>
        <v>0</v>
      </c>
      <c r="AZ95" s="110">
        <f>'Slezska - Oprava asfaltov...'!F31</f>
        <v>0</v>
      </c>
      <c r="BA95" s="110">
        <f>'Slezska - Oprava asfaltov...'!F32</f>
        <v>0</v>
      </c>
      <c r="BB95" s="110">
        <f>'Slezska - Oprava asfaltov...'!F33</f>
        <v>0</v>
      </c>
      <c r="BC95" s="110">
        <f>'Slezska - Oprava asfaltov...'!F34</f>
        <v>0</v>
      </c>
      <c r="BD95" s="112">
        <f>'Slezska - Oprava asfaltov...'!F35</f>
        <v>0</v>
      </c>
      <c r="BE95" s="7"/>
      <c r="BT95" s="113" t="s">
        <v>81</v>
      </c>
      <c r="BU95" s="113" t="s">
        <v>82</v>
      </c>
      <c r="BV95" s="113" t="s">
        <v>77</v>
      </c>
      <c r="BW95" s="113" t="s">
        <v>4</v>
      </c>
      <c r="BX95" s="113" t="s">
        <v>78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lezska - Oprava asfal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26. 4. 2025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27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34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35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36</v>
      </c>
      <c r="E28" s="37"/>
      <c r="F28" s="37"/>
      <c r="G28" s="37"/>
      <c r="H28" s="37"/>
      <c r="I28" s="37"/>
      <c r="J28" s="95">
        <f>ROUND(J122,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38</v>
      </c>
      <c r="G30" s="37"/>
      <c r="H30" s="37"/>
      <c r="I30" s="42" t="s">
        <v>37</v>
      </c>
      <c r="J30" s="42" t="s">
        <v>39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40</v>
      </c>
      <c r="E31" s="31" t="s">
        <v>41</v>
      </c>
      <c r="F31" s="120">
        <f>ROUND((SUM(BE122:BE199)),  2)</f>
        <v>0</v>
      </c>
      <c r="G31" s="37"/>
      <c r="H31" s="37"/>
      <c r="I31" s="121">
        <v>0.20999999999999999</v>
      </c>
      <c r="J31" s="120">
        <f>ROUND(((SUM(BE122:BE199))*I31),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42</v>
      </c>
      <c r="F32" s="120">
        <f>ROUND((SUM(BF122:BF199)),  2)</f>
        <v>0</v>
      </c>
      <c r="G32" s="37"/>
      <c r="H32" s="37"/>
      <c r="I32" s="121">
        <v>0.12</v>
      </c>
      <c r="J32" s="120">
        <f>ROUND(((SUM(BF122:BF199))*I32),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43</v>
      </c>
      <c r="F33" s="120">
        <f>ROUND((SUM(BG122:BG199)),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44</v>
      </c>
      <c r="F34" s="120">
        <f>ROUND((SUM(BH122:BH199)),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0">
        <f>ROUND((SUM(BI122:BI199)),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46</v>
      </c>
      <c r="E37" s="80"/>
      <c r="F37" s="80"/>
      <c r="G37" s="124" t="s">
        <v>47</v>
      </c>
      <c r="H37" s="125" t="s">
        <v>48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28" t="s">
        <v>52</v>
      </c>
      <c r="G61" s="57" t="s">
        <v>51</v>
      </c>
      <c r="H61" s="40"/>
      <c r="I61" s="40"/>
      <c r="J61" s="129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28" t="s">
        <v>52</v>
      </c>
      <c r="G76" s="57" t="s">
        <v>51</v>
      </c>
      <c r="H76" s="40"/>
      <c r="I76" s="40"/>
      <c r="J76" s="129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7"/>
      <c r="D85" s="37"/>
      <c r="E85" s="66" t="str">
        <f>E7</f>
        <v xml:space="preserve">Oprava asfaltového povrchu  na ulici Slezská - od  mostu přes Hrabinku  k odbočce ke koupališti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Český Těšín</v>
      </c>
      <c r="G87" s="37"/>
      <c r="H87" s="37"/>
      <c r="I87" s="31" t="s">
        <v>22</v>
      </c>
      <c r="J87" s="68" t="str">
        <f>IF(J10="","",J10)</f>
        <v>26. 4. 2025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Město Český Těšín</v>
      </c>
      <c r="G89" s="37"/>
      <c r="H89" s="37"/>
      <c r="I89" s="31" t="s">
        <v>30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Martin Pniok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86</v>
      </c>
      <c r="D92" s="122"/>
      <c r="E92" s="122"/>
      <c r="F92" s="122"/>
      <c r="G92" s="122"/>
      <c r="H92" s="122"/>
      <c r="I92" s="122"/>
      <c r="J92" s="131" t="s">
        <v>87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88</v>
      </c>
      <c r="D94" s="37"/>
      <c r="E94" s="37"/>
      <c r="F94" s="37"/>
      <c r="G94" s="37"/>
      <c r="H94" s="37"/>
      <c r="I94" s="37"/>
      <c r="J94" s="95">
        <f>J122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89</v>
      </c>
    </row>
    <row r="95" s="9" customFormat="1" ht="24.96" customHeight="1">
      <c r="A95" s="9"/>
      <c r="B95" s="133"/>
      <c r="C95" s="9"/>
      <c r="D95" s="134" t="s">
        <v>90</v>
      </c>
      <c r="E95" s="135"/>
      <c r="F95" s="135"/>
      <c r="G95" s="135"/>
      <c r="H95" s="135"/>
      <c r="I95" s="135"/>
      <c r="J95" s="136">
        <f>J123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91</v>
      </c>
      <c r="E96" s="139"/>
      <c r="F96" s="139"/>
      <c r="G96" s="139"/>
      <c r="H96" s="139"/>
      <c r="I96" s="139"/>
      <c r="J96" s="140">
        <f>J124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92</v>
      </c>
      <c r="E97" s="139"/>
      <c r="F97" s="139"/>
      <c r="G97" s="139"/>
      <c r="H97" s="139"/>
      <c r="I97" s="139"/>
      <c r="J97" s="140">
        <f>J133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93</v>
      </c>
      <c r="E98" s="139"/>
      <c r="F98" s="139"/>
      <c r="G98" s="139"/>
      <c r="H98" s="139"/>
      <c r="I98" s="139"/>
      <c r="J98" s="140">
        <f>J155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94</v>
      </c>
      <c r="E99" s="139"/>
      <c r="F99" s="139"/>
      <c r="G99" s="139"/>
      <c r="H99" s="139"/>
      <c r="I99" s="139"/>
      <c r="J99" s="140">
        <f>J157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95</v>
      </c>
      <c r="E100" s="139"/>
      <c r="F100" s="139"/>
      <c r="G100" s="139"/>
      <c r="H100" s="139"/>
      <c r="I100" s="139"/>
      <c r="J100" s="140">
        <f>J183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96</v>
      </c>
      <c r="E101" s="139"/>
      <c r="F101" s="139"/>
      <c r="G101" s="139"/>
      <c r="H101" s="139"/>
      <c r="I101" s="139"/>
      <c r="J101" s="140">
        <f>J188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3"/>
      <c r="C102" s="9"/>
      <c r="D102" s="134" t="s">
        <v>97</v>
      </c>
      <c r="E102" s="135"/>
      <c r="F102" s="135"/>
      <c r="G102" s="135"/>
      <c r="H102" s="135"/>
      <c r="I102" s="135"/>
      <c r="J102" s="136">
        <f>J192</f>
        <v>0</v>
      </c>
      <c r="K102" s="9"/>
      <c r="L102" s="13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7"/>
      <c r="C103" s="10"/>
      <c r="D103" s="138" t="s">
        <v>98</v>
      </c>
      <c r="E103" s="139"/>
      <c r="F103" s="139"/>
      <c r="G103" s="139"/>
      <c r="H103" s="139"/>
      <c r="I103" s="139"/>
      <c r="J103" s="140">
        <f>J193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99</v>
      </c>
      <c r="E104" s="139"/>
      <c r="F104" s="139"/>
      <c r="G104" s="139"/>
      <c r="H104" s="139"/>
      <c r="I104" s="139"/>
      <c r="J104" s="140">
        <f>J196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0" customHeight="1">
      <c r="A114" s="37"/>
      <c r="B114" s="38"/>
      <c r="C114" s="37"/>
      <c r="D114" s="37"/>
      <c r="E114" s="66" t="str">
        <f>E7</f>
        <v xml:space="preserve">Oprava asfaltového povrchu  na ulici Slezská - od  mostu přes Hrabinku  k odbočce ke koupališti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F10</f>
        <v>Český Těšín</v>
      </c>
      <c r="G116" s="37"/>
      <c r="H116" s="37"/>
      <c r="I116" s="31" t="s">
        <v>22</v>
      </c>
      <c r="J116" s="68" t="str">
        <f>IF(J10="","",J10)</f>
        <v>26. 4. 2025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E13</f>
        <v>Město Český Těšín</v>
      </c>
      <c r="G118" s="37"/>
      <c r="H118" s="37"/>
      <c r="I118" s="31" t="s">
        <v>30</v>
      </c>
      <c r="J118" s="35" t="str">
        <f>E19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IF(E16="","",E16)</f>
        <v>Vyplň údaj</v>
      </c>
      <c r="G119" s="37"/>
      <c r="H119" s="37"/>
      <c r="I119" s="31" t="s">
        <v>33</v>
      </c>
      <c r="J119" s="35" t="str">
        <f>E22</f>
        <v>Martin Pniok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1"/>
      <c r="B121" s="142"/>
      <c r="C121" s="143" t="s">
        <v>101</v>
      </c>
      <c r="D121" s="144" t="s">
        <v>61</v>
      </c>
      <c r="E121" s="144" t="s">
        <v>57</v>
      </c>
      <c r="F121" s="144" t="s">
        <v>58</v>
      </c>
      <c r="G121" s="144" t="s">
        <v>102</v>
      </c>
      <c r="H121" s="144" t="s">
        <v>103</v>
      </c>
      <c r="I121" s="144" t="s">
        <v>104</v>
      </c>
      <c r="J121" s="144" t="s">
        <v>87</v>
      </c>
      <c r="K121" s="145" t="s">
        <v>105</v>
      </c>
      <c r="L121" s="146"/>
      <c r="M121" s="85" t="s">
        <v>1</v>
      </c>
      <c r="N121" s="86" t="s">
        <v>40</v>
      </c>
      <c r="O121" s="86" t="s">
        <v>106</v>
      </c>
      <c r="P121" s="86" t="s">
        <v>107</v>
      </c>
      <c r="Q121" s="86" t="s">
        <v>108</v>
      </c>
      <c r="R121" s="86" t="s">
        <v>109</v>
      </c>
      <c r="S121" s="86" t="s">
        <v>110</v>
      </c>
      <c r="T121" s="87" t="s">
        <v>111</v>
      </c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="2" customFormat="1" ht="22.8" customHeight="1">
      <c r="A122" s="37"/>
      <c r="B122" s="38"/>
      <c r="C122" s="92" t="s">
        <v>112</v>
      </c>
      <c r="D122" s="37"/>
      <c r="E122" s="37"/>
      <c r="F122" s="37"/>
      <c r="G122" s="37"/>
      <c r="H122" s="37"/>
      <c r="I122" s="37"/>
      <c r="J122" s="147">
        <f>BK122</f>
        <v>0</v>
      </c>
      <c r="K122" s="37"/>
      <c r="L122" s="38"/>
      <c r="M122" s="88"/>
      <c r="N122" s="72"/>
      <c r="O122" s="89"/>
      <c r="P122" s="148">
        <f>P123+P192</f>
        <v>0</v>
      </c>
      <c r="Q122" s="89"/>
      <c r="R122" s="148">
        <f>R123+R192</f>
        <v>641.01582080000014</v>
      </c>
      <c r="S122" s="89"/>
      <c r="T122" s="149">
        <f>T123+T192</f>
        <v>564.30629999999996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89</v>
      </c>
      <c r="BK122" s="150">
        <f>BK123+BK192</f>
        <v>0</v>
      </c>
    </row>
    <row r="123" s="12" customFormat="1" ht="25.92" customHeight="1">
      <c r="A123" s="12"/>
      <c r="B123" s="151"/>
      <c r="C123" s="12"/>
      <c r="D123" s="152" t="s">
        <v>75</v>
      </c>
      <c r="E123" s="153" t="s">
        <v>113</v>
      </c>
      <c r="F123" s="153" t="s">
        <v>114</v>
      </c>
      <c r="G123" s="12"/>
      <c r="H123" s="12"/>
      <c r="I123" s="154"/>
      <c r="J123" s="155">
        <f>BK123</f>
        <v>0</v>
      </c>
      <c r="K123" s="12"/>
      <c r="L123" s="151"/>
      <c r="M123" s="156"/>
      <c r="N123" s="157"/>
      <c r="O123" s="157"/>
      <c r="P123" s="158">
        <f>P124+P133+P155+P157+P183+P188</f>
        <v>0</v>
      </c>
      <c r="Q123" s="157"/>
      <c r="R123" s="158">
        <f>R124+R133+R155+R157+R183+R188</f>
        <v>641.01582080000014</v>
      </c>
      <c r="S123" s="157"/>
      <c r="T123" s="159">
        <f>T124+T133+T155+T157+T183+T188</f>
        <v>564.30629999999996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2" t="s">
        <v>81</v>
      </c>
      <c r="AT123" s="160" t="s">
        <v>75</v>
      </c>
      <c r="AU123" s="160" t="s">
        <v>76</v>
      </c>
      <c r="AY123" s="152" t="s">
        <v>115</v>
      </c>
      <c r="BK123" s="161">
        <f>BK124+BK133+BK155+BK157+BK183+BK188</f>
        <v>0</v>
      </c>
    </row>
    <row r="124" s="12" customFormat="1" ht="22.8" customHeight="1">
      <c r="A124" s="12"/>
      <c r="B124" s="151"/>
      <c r="C124" s="12"/>
      <c r="D124" s="152" t="s">
        <v>75</v>
      </c>
      <c r="E124" s="162" t="s">
        <v>81</v>
      </c>
      <c r="F124" s="162" t="s">
        <v>116</v>
      </c>
      <c r="G124" s="12"/>
      <c r="H124" s="12"/>
      <c r="I124" s="154"/>
      <c r="J124" s="163">
        <f>BK124</f>
        <v>0</v>
      </c>
      <c r="K124" s="12"/>
      <c r="L124" s="151"/>
      <c r="M124" s="156"/>
      <c r="N124" s="157"/>
      <c r="O124" s="157"/>
      <c r="P124" s="158">
        <f>SUM(P125:P132)</f>
        <v>0</v>
      </c>
      <c r="Q124" s="157"/>
      <c r="R124" s="158">
        <f>SUM(R125:R132)</f>
        <v>0.044970000000000003</v>
      </c>
      <c r="S124" s="157"/>
      <c r="T124" s="159">
        <f>SUM(T125:T132)</f>
        <v>539.19029999999998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2" t="s">
        <v>81</v>
      </c>
      <c r="AT124" s="160" t="s">
        <v>75</v>
      </c>
      <c r="AU124" s="160" t="s">
        <v>81</v>
      </c>
      <c r="AY124" s="152" t="s">
        <v>115</v>
      </c>
      <c r="BK124" s="161">
        <f>SUM(BK125:BK132)</f>
        <v>0</v>
      </c>
    </row>
    <row r="125" s="2" customFormat="1" ht="16.5" customHeight="1">
      <c r="A125" s="37"/>
      <c r="B125" s="164"/>
      <c r="C125" s="165" t="s">
        <v>81</v>
      </c>
      <c r="D125" s="165" t="s">
        <v>117</v>
      </c>
      <c r="E125" s="166" t="s">
        <v>118</v>
      </c>
      <c r="F125" s="167" t="s">
        <v>119</v>
      </c>
      <c r="G125" s="168" t="s">
        <v>120</v>
      </c>
      <c r="H125" s="169">
        <v>224.84999999999999</v>
      </c>
      <c r="I125" s="170"/>
      <c r="J125" s="171">
        <f>ROUND(I125*H125,2)</f>
        <v>0</v>
      </c>
      <c r="K125" s="167" t="s">
        <v>121</v>
      </c>
      <c r="L125" s="38"/>
      <c r="M125" s="172" t="s">
        <v>1</v>
      </c>
      <c r="N125" s="173" t="s">
        <v>41</v>
      </c>
      <c r="O125" s="76"/>
      <c r="P125" s="174">
        <f>O125*H125</f>
        <v>0</v>
      </c>
      <c r="Q125" s="174">
        <v>0</v>
      </c>
      <c r="R125" s="174">
        <f>Q125*H125</f>
        <v>0</v>
      </c>
      <c r="S125" s="174">
        <v>0.098000000000000004</v>
      </c>
      <c r="T125" s="175">
        <f>S125*H125</f>
        <v>22.035299999999999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6" t="s">
        <v>122</v>
      </c>
      <c r="AT125" s="176" t="s">
        <v>117</v>
      </c>
      <c r="AU125" s="176" t="s">
        <v>83</v>
      </c>
      <c r="AY125" s="18" t="s">
        <v>115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8" t="s">
        <v>81</v>
      </c>
      <c r="BK125" s="177">
        <f>ROUND(I125*H125,2)</f>
        <v>0</v>
      </c>
      <c r="BL125" s="18" t="s">
        <v>122</v>
      </c>
      <c r="BM125" s="176" t="s">
        <v>123</v>
      </c>
    </row>
    <row r="126" s="13" customFormat="1">
      <c r="A126" s="13"/>
      <c r="B126" s="178"/>
      <c r="C126" s="13"/>
      <c r="D126" s="179" t="s">
        <v>124</v>
      </c>
      <c r="E126" s="180" t="s">
        <v>1</v>
      </c>
      <c r="F126" s="181" t="s">
        <v>125</v>
      </c>
      <c r="G126" s="13"/>
      <c r="H126" s="180" t="s">
        <v>1</v>
      </c>
      <c r="I126" s="182"/>
      <c r="J126" s="13"/>
      <c r="K126" s="13"/>
      <c r="L126" s="178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0" t="s">
        <v>124</v>
      </c>
      <c r="AU126" s="180" t="s">
        <v>83</v>
      </c>
      <c r="AV126" s="13" t="s">
        <v>81</v>
      </c>
      <c r="AW126" s="13" t="s">
        <v>32</v>
      </c>
      <c r="AX126" s="13" t="s">
        <v>76</v>
      </c>
      <c r="AY126" s="180" t="s">
        <v>115</v>
      </c>
    </row>
    <row r="127" s="14" customFormat="1">
      <c r="A127" s="14"/>
      <c r="B127" s="186"/>
      <c r="C127" s="14"/>
      <c r="D127" s="179" t="s">
        <v>124</v>
      </c>
      <c r="E127" s="187" t="s">
        <v>1</v>
      </c>
      <c r="F127" s="188" t="s">
        <v>126</v>
      </c>
      <c r="G127" s="14"/>
      <c r="H127" s="189">
        <v>89.939999999999998</v>
      </c>
      <c r="I127" s="190"/>
      <c r="J127" s="14"/>
      <c r="K127" s="14"/>
      <c r="L127" s="186"/>
      <c r="M127" s="191"/>
      <c r="N127" s="192"/>
      <c r="O127" s="192"/>
      <c r="P127" s="192"/>
      <c r="Q127" s="192"/>
      <c r="R127" s="192"/>
      <c r="S127" s="192"/>
      <c r="T127" s="19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87" t="s">
        <v>124</v>
      </c>
      <c r="AU127" s="187" t="s">
        <v>83</v>
      </c>
      <c r="AV127" s="14" t="s">
        <v>83</v>
      </c>
      <c r="AW127" s="14" t="s">
        <v>32</v>
      </c>
      <c r="AX127" s="14" t="s">
        <v>76</v>
      </c>
      <c r="AY127" s="187" t="s">
        <v>115</v>
      </c>
    </row>
    <row r="128" s="13" customFormat="1">
      <c r="A128" s="13"/>
      <c r="B128" s="178"/>
      <c r="C128" s="13"/>
      <c r="D128" s="179" t="s">
        <v>124</v>
      </c>
      <c r="E128" s="180" t="s">
        <v>1</v>
      </c>
      <c r="F128" s="181" t="s">
        <v>127</v>
      </c>
      <c r="G128" s="13"/>
      <c r="H128" s="180" t="s">
        <v>1</v>
      </c>
      <c r="I128" s="182"/>
      <c r="J128" s="13"/>
      <c r="K128" s="13"/>
      <c r="L128" s="178"/>
      <c r="M128" s="183"/>
      <c r="N128" s="184"/>
      <c r="O128" s="184"/>
      <c r="P128" s="184"/>
      <c r="Q128" s="184"/>
      <c r="R128" s="184"/>
      <c r="S128" s="184"/>
      <c r="T128" s="18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0" t="s">
        <v>124</v>
      </c>
      <c r="AU128" s="180" t="s">
        <v>83</v>
      </c>
      <c r="AV128" s="13" t="s">
        <v>81</v>
      </c>
      <c r="AW128" s="13" t="s">
        <v>32</v>
      </c>
      <c r="AX128" s="13" t="s">
        <v>76</v>
      </c>
      <c r="AY128" s="180" t="s">
        <v>115</v>
      </c>
    </row>
    <row r="129" s="14" customFormat="1">
      <c r="A129" s="14"/>
      <c r="B129" s="186"/>
      <c r="C129" s="14"/>
      <c r="D129" s="179" t="s">
        <v>124</v>
      </c>
      <c r="E129" s="187" t="s">
        <v>1</v>
      </c>
      <c r="F129" s="188" t="s">
        <v>128</v>
      </c>
      <c r="G129" s="14"/>
      <c r="H129" s="189">
        <v>134.91</v>
      </c>
      <c r="I129" s="190"/>
      <c r="J129" s="14"/>
      <c r="K129" s="14"/>
      <c r="L129" s="186"/>
      <c r="M129" s="191"/>
      <c r="N129" s="192"/>
      <c r="O129" s="192"/>
      <c r="P129" s="192"/>
      <c r="Q129" s="192"/>
      <c r="R129" s="192"/>
      <c r="S129" s="192"/>
      <c r="T129" s="19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87" t="s">
        <v>124</v>
      </c>
      <c r="AU129" s="187" t="s">
        <v>83</v>
      </c>
      <c r="AV129" s="14" t="s">
        <v>83</v>
      </c>
      <c r="AW129" s="14" t="s">
        <v>32</v>
      </c>
      <c r="AX129" s="14" t="s">
        <v>76</v>
      </c>
      <c r="AY129" s="187" t="s">
        <v>115</v>
      </c>
    </row>
    <row r="130" s="15" customFormat="1">
      <c r="A130" s="15"/>
      <c r="B130" s="194"/>
      <c r="C130" s="15"/>
      <c r="D130" s="179" t="s">
        <v>124</v>
      </c>
      <c r="E130" s="195" t="s">
        <v>1</v>
      </c>
      <c r="F130" s="196" t="s">
        <v>129</v>
      </c>
      <c r="G130" s="15"/>
      <c r="H130" s="197">
        <v>224.84999999999999</v>
      </c>
      <c r="I130" s="198"/>
      <c r="J130" s="15"/>
      <c r="K130" s="15"/>
      <c r="L130" s="194"/>
      <c r="M130" s="199"/>
      <c r="N130" s="200"/>
      <c r="O130" s="200"/>
      <c r="P130" s="200"/>
      <c r="Q130" s="200"/>
      <c r="R130" s="200"/>
      <c r="S130" s="200"/>
      <c r="T130" s="20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195" t="s">
        <v>124</v>
      </c>
      <c r="AU130" s="195" t="s">
        <v>83</v>
      </c>
      <c r="AV130" s="15" t="s">
        <v>122</v>
      </c>
      <c r="AW130" s="15" t="s">
        <v>32</v>
      </c>
      <c r="AX130" s="15" t="s">
        <v>81</v>
      </c>
      <c r="AY130" s="195" t="s">
        <v>115</v>
      </c>
    </row>
    <row r="131" s="2" customFormat="1" ht="24.15" customHeight="1">
      <c r="A131" s="37"/>
      <c r="B131" s="164"/>
      <c r="C131" s="165" t="s">
        <v>83</v>
      </c>
      <c r="D131" s="165" t="s">
        <v>117</v>
      </c>
      <c r="E131" s="166" t="s">
        <v>130</v>
      </c>
      <c r="F131" s="167" t="s">
        <v>131</v>
      </c>
      <c r="G131" s="168" t="s">
        <v>120</v>
      </c>
      <c r="H131" s="169">
        <v>4497</v>
      </c>
      <c r="I131" s="170"/>
      <c r="J131" s="171">
        <f>ROUND(I131*H131,2)</f>
        <v>0</v>
      </c>
      <c r="K131" s="167" t="s">
        <v>121</v>
      </c>
      <c r="L131" s="38"/>
      <c r="M131" s="172" t="s">
        <v>1</v>
      </c>
      <c r="N131" s="173" t="s">
        <v>41</v>
      </c>
      <c r="O131" s="76"/>
      <c r="P131" s="174">
        <f>O131*H131</f>
        <v>0</v>
      </c>
      <c r="Q131" s="174">
        <v>1.0000000000000001E-05</v>
      </c>
      <c r="R131" s="174">
        <f>Q131*H131</f>
        <v>0.044970000000000003</v>
      </c>
      <c r="S131" s="174">
        <v>0.11500000000000001</v>
      </c>
      <c r="T131" s="175">
        <f>S131*H131</f>
        <v>517.15499999999997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6" t="s">
        <v>122</v>
      </c>
      <c r="AT131" s="176" t="s">
        <v>117</v>
      </c>
      <c r="AU131" s="176" t="s">
        <v>83</v>
      </c>
      <c r="AY131" s="18" t="s">
        <v>115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8" t="s">
        <v>81</v>
      </c>
      <c r="BK131" s="177">
        <f>ROUND(I131*H131,2)</f>
        <v>0</v>
      </c>
      <c r="BL131" s="18" t="s">
        <v>122</v>
      </c>
      <c r="BM131" s="176" t="s">
        <v>132</v>
      </c>
    </row>
    <row r="132" s="14" customFormat="1">
      <c r="A132" s="14"/>
      <c r="B132" s="186"/>
      <c r="C132" s="14"/>
      <c r="D132" s="179" t="s">
        <v>124</v>
      </c>
      <c r="E132" s="187" t="s">
        <v>1</v>
      </c>
      <c r="F132" s="188" t="s">
        <v>133</v>
      </c>
      <c r="G132" s="14"/>
      <c r="H132" s="189">
        <v>4497</v>
      </c>
      <c r="I132" s="190"/>
      <c r="J132" s="14"/>
      <c r="K132" s="14"/>
      <c r="L132" s="186"/>
      <c r="M132" s="191"/>
      <c r="N132" s="192"/>
      <c r="O132" s="192"/>
      <c r="P132" s="192"/>
      <c r="Q132" s="192"/>
      <c r="R132" s="192"/>
      <c r="S132" s="192"/>
      <c r="T132" s="19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87" t="s">
        <v>124</v>
      </c>
      <c r="AU132" s="187" t="s">
        <v>83</v>
      </c>
      <c r="AV132" s="14" t="s">
        <v>83</v>
      </c>
      <c r="AW132" s="14" t="s">
        <v>32</v>
      </c>
      <c r="AX132" s="14" t="s">
        <v>81</v>
      </c>
      <c r="AY132" s="187" t="s">
        <v>115</v>
      </c>
    </row>
    <row r="133" s="12" customFormat="1" ht="22.8" customHeight="1">
      <c r="A133" s="12"/>
      <c r="B133" s="151"/>
      <c r="C133" s="12"/>
      <c r="D133" s="152" t="s">
        <v>75</v>
      </c>
      <c r="E133" s="162" t="s">
        <v>134</v>
      </c>
      <c r="F133" s="162" t="s">
        <v>135</v>
      </c>
      <c r="G133" s="12"/>
      <c r="H133" s="12"/>
      <c r="I133" s="154"/>
      <c r="J133" s="163">
        <f>BK133</f>
        <v>0</v>
      </c>
      <c r="K133" s="12"/>
      <c r="L133" s="151"/>
      <c r="M133" s="156"/>
      <c r="N133" s="157"/>
      <c r="O133" s="157"/>
      <c r="P133" s="158">
        <f>SUM(P134:P154)</f>
        <v>0</v>
      </c>
      <c r="Q133" s="157"/>
      <c r="R133" s="158">
        <f>SUM(R134:R154)</f>
        <v>639.18739080000012</v>
      </c>
      <c r="S133" s="157"/>
      <c r="T133" s="159">
        <f>SUM(T134:T154)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2" t="s">
        <v>81</v>
      </c>
      <c r="AT133" s="160" t="s">
        <v>75</v>
      </c>
      <c r="AU133" s="160" t="s">
        <v>81</v>
      </c>
      <c r="AY133" s="152" t="s">
        <v>115</v>
      </c>
      <c r="BK133" s="161">
        <f>SUM(BK134:BK154)</f>
        <v>0</v>
      </c>
    </row>
    <row r="134" s="2" customFormat="1" ht="24.15" customHeight="1">
      <c r="A134" s="37"/>
      <c r="B134" s="164"/>
      <c r="C134" s="165" t="s">
        <v>136</v>
      </c>
      <c r="D134" s="165" t="s">
        <v>117</v>
      </c>
      <c r="E134" s="166" t="s">
        <v>137</v>
      </c>
      <c r="F134" s="167" t="s">
        <v>138</v>
      </c>
      <c r="G134" s="168" t="s">
        <v>120</v>
      </c>
      <c r="H134" s="169">
        <v>224.84999999999999</v>
      </c>
      <c r="I134" s="170"/>
      <c r="J134" s="171">
        <f>ROUND(I134*H134,2)</f>
        <v>0</v>
      </c>
      <c r="K134" s="167" t="s">
        <v>121</v>
      </c>
      <c r="L134" s="38"/>
      <c r="M134" s="172" t="s">
        <v>1</v>
      </c>
      <c r="N134" s="173" t="s">
        <v>41</v>
      </c>
      <c r="O134" s="76"/>
      <c r="P134" s="174">
        <f>O134*H134</f>
        <v>0</v>
      </c>
      <c r="Q134" s="174">
        <v>0.10434</v>
      </c>
      <c r="R134" s="174">
        <f>Q134*H134</f>
        <v>23.460849</v>
      </c>
      <c r="S134" s="174">
        <v>0</v>
      </c>
      <c r="T134" s="17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6" t="s">
        <v>122</v>
      </c>
      <c r="AT134" s="176" t="s">
        <v>117</v>
      </c>
      <c r="AU134" s="176" t="s">
        <v>83</v>
      </c>
      <c r="AY134" s="18" t="s">
        <v>115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8" t="s">
        <v>81</v>
      </c>
      <c r="BK134" s="177">
        <f>ROUND(I134*H134,2)</f>
        <v>0</v>
      </c>
      <c r="BL134" s="18" t="s">
        <v>122</v>
      </c>
      <c r="BM134" s="176" t="s">
        <v>139</v>
      </c>
    </row>
    <row r="135" s="14" customFormat="1">
      <c r="A135" s="14"/>
      <c r="B135" s="186"/>
      <c r="C135" s="14"/>
      <c r="D135" s="179" t="s">
        <v>124</v>
      </c>
      <c r="E135" s="187" t="s">
        <v>1</v>
      </c>
      <c r="F135" s="188" t="s">
        <v>140</v>
      </c>
      <c r="G135" s="14"/>
      <c r="H135" s="189">
        <v>224.84999999999999</v>
      </c>
      <c r="I135" s="190"/>
      <c r="J135" s="14"/>
      <c r="K135" s="14"/>
      <c r="L135" s="186"/>
      <c r="M135" s="191"/>
      <c r="N135" s="192"/>
      <c r="O135" s="192"/>
      <c r="P135" s="192"/>
      <c r="Q135" s="192"/>
      <c r="R135" s="192"/>
      <c r="S135" s="192"/>
      <c r="T135" s="19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7" t="s">
        <v>124</v>
      </c>
      <c r="AU135" s="187" t="s">
        <v>83</v>
      </c>
      <c r="AV135" s="14" t="s">
        <v>83</v>
      </c>
      <c r="AW135" s="14" t="s">
        <v>32</v>
      </c>
      <c r="AX135" s="14" t="s">
        <v>81</v>
      </c>
      <c r="AY135" s="187" t="s">
        <v>115</v>
      </c>
    </row>
    <row r="136" s="2" customFormat="1" ht="33" customHeight="1">
      <c r="A136" s="37"/>
      <c r="B136" s="164"/>
      <c r="C136" s="165" t="s">
        <v>122</v>
      </c>
      <c r="D136" s="165" t="s">
        <v>117</v>
      </c>
      <c r="E136" s="166" t="s">
        <v>141</v>
      </c>
      <c r="F136" s="167" t="s">
        <v>142</v>
      </c>
      <c r="G136" s="168" t="s">
        <v>120</v>
      </c>
      <c r="H136" s="169">
        <v>134.91</v>
      </c>
      <c r="I136" s="170"/>
      <c r="J136" s="171">
        <f>ROUND(I136*H136,2)</f>
        <v>0</v>
      </c>
      <c r="K136" s="167" t="s">
        <v>121</v>
      </c>
      <c r="L136" s="38"/>
      <c r="M136" s="172" t="s">
        <v>1</v>
      </c>
      <c r="N136" s="173" t="s">
        <v>41</v>
      </c>
      <c r="O136" s="76"/>
      <c r="P136" s="174">
        <f>O136*H136</f>
        <v>0</v>
      </c>
      <c r="Q136" s="174">
        <v>0.20745</v>
      </c>
      <c r="R136" s="174">
        <f>Q136*H136</f>
        <v>27.9870795</v>
      </c>
      <c r="S136" s="174">
        <v>0</v>
      </c>
      <c r="T136" s="17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6" t="s">
        <v>122</v>
      </c>
      <c r="AT136" s="176" t="s">
        <v>117</v>
      </c>
      <c r="AU136" s="176" t="s">
        <v>83</v>
      </c>
      <c r="AY136" s="18" t="s">
        <v>115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8" t="s">
        <v>81</v>
      </c>
      <c r="BK136" s="177">
        <f>ROUND(I136*H136,2)</f>
        <v>0</v>
      </c>
      <c r="BL136" s="18" t="s">
        <v>122</v>
      </c>
      <c r="BM136" s="176" t="s">
        <v>143</v>
      </c>
    </row>
    <row r="137" s="13" customFormat="1">
      <c r="A137" s="13"/>
      <c r="B137" s="178"/>
      <c r="C137" s="13"/>
      <c r="D137" s="179" t="s">
        <v>124</v>
      </c>
      <c r="E137" s="180" t="s">
        <v>1</v>
      </c>
      <c r="F137" s="181" t="s">
        <v>127</v>
      </c>
      <c r="G137" s="13"/>
      <c r="H137" s="180" t="s">
        <v>1</v>
      </c>
      <c r="I137" s="182"/>
      <c r="J137" s="13"/>
      <c r="K137" s="13"/>
      <c r="L137" s="178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0" t="s">
        <v>124</v>
      </c>
      <c r="AU137" s="180" t="s">
        <v>83</v>
      </c>
      <c r="AV137" s="13" t="s">
        <v>81</v>
      </c>
      <c r="AW137" s="13" t="s">
        <v>32</v>
      </c>
      <c r="AX137" s="13" t="s">
        <v>76</v>
      </c>
      <c r="AY137" s="180" t="s">
        <v>115</v>
      </c>
    </row>
    <row r="138" s="14" customFormat="1">
      <c r="A138" s="14"/>
      <c r="B138" s="186"/>
      <c r="C138" s="14"/>
      <c r="D138" s="179" t="s">
        <v>124</v>
      </c>
      <c r="E138" s="187" t="s">
        <v>1</v>
      </c>
      <c r="F138" s="188" t="s">
        <v>128</v>
      </c>
      <c r="G138" s="14"/>
      <c r="H138" s="189">
        <v>134.91</v>
      </c>
      <c r="I138" s="190"/>
      <c r="J138" s="14"/>
      <c r="K138" s="14"/>
      <c r="L138" s="186"/>
      <c r="M138" s="191"/>
      <c r="N138" s="192"/>
      <c r="O138" s="192"/>
      <c r="P138" s="192"/>
      <c r="Q138" s="192"/>
      <c r="R138" s="192"/>
      <c r="S138" s="192"/>
      <c r="T138" s="19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87" t="s">
        <v>124</v>
      </c>
      <c r="AU138" s="187" t="s">
        <v>83</v>
      </c>
      <c r="AV138" s="14" t="s">
        <v>83</v>
      </c>
      <c r="AW138" s="14" t="s">
        <v>32</v>
      </c>
      <c r="AX138" s="14" t="s">
        <v>81</v>
      </c>
      <c r="AY138" s="187" t="s">
        <v>115</v>
      </c>
    </row>
    <row r="139" s="2" customFormat="1" ht="24.15" customHeight="1">
      <c r="A139" s="37"/>
      <c r="B139" s="164"/>
      <c r="C139" s="165" t="s">
        <v>134</v>
      </c>
      <c r="D139" s="165" t="s">
        <v>117</v>
      </c>
      <c r="E139" s="166" t="s">
        <v>144</v>
      </c>
      <c r="F139" s="167" t="s">
        <v>145</v>
      </c>
      <c r="G139" s="168" t="s">
        <v>120</v>
      </c>
      <c r="H139" s="169">
        <v>134.91</v>
      </c>
      <c r="I139" s="170"/>
      <c r="J139" s="171">
        <f>ROUND(I139*H139,2)</f>
        <v>0</v>
      </c>
      <c r="K139" s="167" t="s">
        <v>121</v>
      </c>
      <c r="L139" s="38"/>
      <c r="M139" s="172" t="s">
        <v>1</v>
      </c>
      <c r="N139" s="173" t="s">
        <v>41</v>
      </c>
      <c r="O139" s="76"/>
      <c r="P139" s="174">
        <f>O139*H139</f>
        <v>0</v>
      </c>
      <c r="Q139" s="174">
        <v>0.0075300000000000002</v>
      </c>
      <c r="R139" s="174">
        <f>Q139*H139</f>
        <v>1.0158723000000001</v>
      </c>
      <c r="S139" s="174">
        <v>0</v>
      </c>
      <c r="T139" s="17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6" t="s">
        <v>122</v>
      </c>
      <c r="AT139" s="176" t="s">
        <v>117</v>
      </c>
      <c r="AU139" s="176" t="s">
        <v>83</v>
      </c>
      <c r="AY139" s="18" t="s">
        <v>115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81</v>
      </c>
      <c r="BK139" s="177">
        <f>ROUND(I139*H139,2)</f>
        <v>0</v>
      </c>
      <c r="BL139" s="18" t="s">
        <v>122</v>
      </c>
      <c r="BM139" s="176" t="s">
        <v>146</v>
      </c>
    </row>
    <row r="140" s="13" customFormat="1">
      <c r="A140" s="13"/>
      <c r="B140" s="178"/>
      <c r="C140" s="13"/>
      <c r="D140" s="179" t="s">
        <v>124</v>
      </c>
      <c r="E140" s="180" t="s">
        <v>1</v>
      </c>
      <c r="F140" s="181" t="s">
        <v>127</v>
      </c>
      <c r="G140" s="13"/>
      <c r="H140" s="180" t="s">
        <v>1</v>
      </c>
      <c r="I140" s="182"/>
      <c r="J140" s="13"/>
      <c r="K140" s="13"/>
      <c r="L140" s="178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0" t="s">
        <v>124</v>
      </c>
      <c r="AU140" s="180" t="s">
        <v>83</v>
      </c>
      <c r="AV140" s="13" t="s">
        <v>81</v>
      </c>
      <c r="AW140" s="13" t="s">
        <v>32</v>
      </c>
      <c r="AX140" s="13" t="s">
        <v>76</v>
      </c>
      <c r="AY140" s="180" t="s">
        <v>115</v>
      </c>
    </row>
    <row r="141" s="14" customFormat="1">
      <c r="A141" s="14"/>
      <c r="B141" s="186"/>
      <c r="C141" s="14"/>
      <c r="D141" s="179" t="s">
        <v>124</v>
      </c>
      <c r="E141" s="187" t="s">
        <v>1</v>
      </c>
      <c r="F141" s="188" t="s">
        <v>128</v>
      </c>
      <c r="G141" s="14"/>
      <c r="H141" s="189">
        <v>134.91</v>
      </c>
      <c r="I141" s="190"/>
      <c r="J141" s="14"/>
      <c r="K141" s="14"/>
      <c r="L141" s="186"/>
      <c r="M141" s="191"/>
      <c r="N141" s="192"/>
      <c r="O141" s="192"/>
      <c r="P141" s="192"/>
      <c r="Q141" s="192"/>
      <c r="R141" s="192"/>
      <c r="S141" s="192"/>
      <c r="T141" s="19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87" t="s">
        <v>124</v>
      </c>
      <c r="AU141" s="187" t="s">
        <v>83</v>
      </c>
      <c r="AV141" s="14" t="s">
        <v>83</v>
      </c>
      <c r="AW141" s="14" t="s">
        <v>32</v>
      </c>
      <c r="AX141" s="14" t="s">
        <v>81</v>
      </c>
      <c r="AY141" s="187" t="s">
        <v>115</v>
      </c>
    </row>
    <row r="142" s="2" customFormat="1" ht="24.15" customHeight="1">
      <c r="A142" s="37"/>
      <c r="B142" s="164"/>
      <c r="C142" s="165" t="s">
        <v>147</v>
      </c>
      <c r="D142" s="165" t="s">
        <v>117</v>
      </c>
      <c r="E142" s="166" t="s">
        <v>148</v>
      </c>
      <c r="F142" s="167" t="s">
        <v>149</v>
      </c>
      <c r="G142" s="168" t="s">
        <v>120</v>
      </c>
      <c r="H142" s="169">
        <v>4497</v>
      </c>
      <c r="I142" s="170"/>
      <c r="J142" s="171">
        <f>ROUND(I142*H142,2)</f>
        <v>0</v>
      </c>
      <c r="K142" s="167" t="s">
        <v>121</v>
      </c>
      <c r="L142" s="38"/>
      <c r="M142" s="172" t="s">
        <v>1</v>
      </c>
      <c r="N142" s="173" t="s">
        <v>41</v>
      </c>
      <c r="O142" s="76"/>
      <c r="P142" s="174">
        <f>O142*H142</f>
        <v>0</v>
      </c>
      <c r="Q142" s="174">
        <v>0.00080999999999999996</v>
      </c>
      <c r="R142" s="174">
        <f>Q142*H142</f>
        <v>3.6425699999999996</v>
      </c>
      <c r="S142" s="174">
        <v>0</v>
      </c>
      <c r="T142" s="1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6" t="s">
        <v>122</v>
      </c>
      <c r="AT142" s="176" t="s">
        <v>117</v>
      </c>
      <c r="AU142" s="176" t="s">
        <v>83</v>
      </c>
      <c r="AY142" s="18" t="s">
        <v>115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81</v>
      </c>
      <c r="BK142" s="177">
        <f>ROUND(I142*H142,2)</f>
        <v>0</v>
      </c>
      <c r="BL142" s="18" t="s">
        <v>122</v>
      </c>
      <c r="BM142" s="176" t="s">
        <v>150</v>
      </c>
    </row>
    <row r="143" s="2" customFormat="1" ht="33" customHeight="1">
      <c r="A143" s="37"/>
      <c r="B143" s="164"/>
      <c r="C143" s="165" t="s">
        <v>151</v>
      </c>
      <c r="D143" s="165" t="s">
        <v>117</v>
      </c>
      <c r="E143" s="166" t="s">
        <v>152</v>
      </c>
      <c r="F143" s="167" t="s">
        <v>153</v>
      </c>
      <c r="G143" s="168" t="s">
        <v>120</v>
      </c>
      <c r="H143" s="169">
        <v>4497</v>
      </c>
      <c r="I143" s="170"/>
      <c r="J143" s="171">
        <f>ROUND(I143*H143,2)</f>
        <v>0</v>
      </c>
      <c r="K143" s="167" t="s">
        <v>121</v>
      </c>
      <c r="L143" s="38"/>
      <c r="M143" s="172" t="s">
        <v>1</v>
      </c>
      <c r="N143" s="173" t="s">
        <v>41</v>
      </c>
      <c r="O143" s="76"/>
      <c r="P143" s="174">
        <f>O143*H143</f>
        <v>0</v>
      </c>
      <c r="Q143" s="174">
        <v>0.12966</v>
      </c>
      <c r="R143" s="174">
        <f>Q143*H143</f>
        <v>583.08101999999997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122</v>
      </c>
      <c r="AT143" s="176" t="s">
        <v>117</v>
      </c>
      <c r="AU143" s="176" t="s">
        <v>83</v>
      </c>
      <c r="AY143" s="18" t="s">
        <v>115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81</v>
      </c>
      <c r="BK143" s="177">
        <f>ROUND(I143*H143,2)</f>
        <v>0</v>
      </c>
      <c r="BL143" s="18" t="s">
        <v>122</v>
      </c>
      <c r="BM143" s="176" t="s">
        <v>154</v>
      </c>
    </row>
    <row r="144" s="14" customFormat="1">
      <c r="A144" s="14"/>
      <c r="B144" s="186"/>
      <c r="C144" s="14"/>
      <c r="D144" s="179" t="s">
        <v>124</v>
      </c>
      <c r="E144" s="187" t="s">
        <v>1</v>
      </c>
      <c r="F144" s="188" t="s">
        <v>155</v>
      </c>
      <c r="G144" s="14"/>
      <c r="H144" s="189">
        <v>129.67500000000001</v>
      </c>
      <c r="I144" s="190"/>
      <c r="J144" s="14"/>
      <c r="K144" s="14"/>
      <c r="L144" s="186"/>
      <c r="M144" s="191"/>
      <c r="N144" s="192"/>
      <c r="O144" s="192"/>
      <c r="P144" s="192"/>
      <c r="Q144" s="192"/>
      <c r="R144" s="192"/>
      <c r="S144" s="192"/>
      <c r="T144" s="19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87" t="s">
        <v>124</v>
      </c>
      <c r="AU144" s="187" t="s">
        <v>83</v>
      </c>
      <c r="AV144" s="14" t="s">
        <v>83</v>
      </c>
      <c r="AW144" s="14" t="s">
        <v>32</v>
      </c>
      <c r="AX144" s="14" t="s">
        <v>76</v>
      </c>
      <c r="AY144" s="187" t="s">
        <v>115</v>
      </c>
    </row>
    <row r="145" s="14" customFormat="1">
      <c r="A145" s="14"/>
      <c r="B145" s="186"/>
      <c r="C145" s="14"/>
      <c r="D145" s="179" t="s">
        <v>124</v>
      </c>
      <c r="E145" s="187" t="s">
        <v>1</v>
      </c>
      <c r="F145" s="188" t="s">
        <v>156</v>
      </c>
      <c r="G145" s="14"/>
      <c r="H145" s="189">
        <v>411.69999999999999</v>
      </c>
      <c r="I145" s="190"/>
      <c r="J145" s="14"/>
      <c r="K145" s="14"/>
      <c r="L145" s="186"/>
      <c r="M145" s="191"/>
      <c r="N145" s="192"/>
      <c r="O145" s="192"/>
      <c r="P145" s="192"/>
      <c r="Q145" s="192"/>
      <c r="R145" s="192"/>
      <c r="S145" s="192"/>
      <c r="T145" s="19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7" t="s">
        <v>124</v>
      </c>
      <c r="AU145" s="187" t="s">
        <v>83</v>
      </c>
      <c r="AV145" s="14" t="s">
        <v>83</v>
      </c>
      <c r="AW145" s="14" t="s">
        <v>32</v>
      </c>
      <c r="AX145" s="14" t="s">
        <v>76</v>
      </c>
      <c r="AY145" s="187" t="s">
        <v>115</v>
      </c>
    </row>
    <row r="146" s="14" customFormat="1">
      <c r="A146" s="14"/>
      <c r="B146" s="186"/>
      <c r="C146" s="14"/>
      <c r="D146" s="179" t="s">
        <v>124</v>
      </c>
      <c r="E146" s="187" t="s">
        <v>1</v>
      </c>
      <c r="F146" s="188" t="s">
        <v>157</v>
      </c>
      <c r="G146" s="14"/>
      <c r="H146" s="189">
        <v>568.79999999999995</v>
      </c>
      <c r="I146" s="190"/>
      <c r="J146" s="14"/>
      <c r="K146" s="14"/>
      <c r="L146" s="186"/>
      <c r="M146" s="191"/>
      <c r="N146" s="192"/>
      <c r="O146" s="192"/>
      <c r="P146" s="192"/>
      <c r="Q146" s="192"/>
      <c r="R146" s="192"/>
      <c r="S146" s="192"/>
      <c r="T146" s="19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87" t="s">
        <v>124</v>
      </c>
      <c r="AU146" s="187" t="s">
        <v>83</v>
      </c>
      <c r="AV146" s="14" t="s">
        <v>83</v>
      </c>
      <c r="AW146" s="14" t="s">
        <v>32</v>
      </c>
      <c r="AX146" s="14" t="s">
        <v>76</v>
      </c>
      <c r="AY146" s="187" t="s">
        <v>115</v>
      </c>
    </row>
    <row r="147" s="14" customFormat="1">
      <c r="A147" s="14"/>
      <c r="B147" s="186"/>
      <c r="C147" s="14"/>
      <c r="D147" s="179" t="s">
        <v>124</v>
      </c>
      <c r="E147" s="187" t="s">
        <v>1</v>
      </c>
      <c r="F147" s="188" t="s">
        <v>158</v>
      </c>
      <c r="G147" s="14"/>
      <c r="H147" s="189">
        <v>100</v>
      </c>
      <c r="I147" s="190"/>
      <c r="J147" s="14"/>
      <c r="K147" s="14"/>
      <c r="L147" s="186"/>
      <c r="M147" s="191"/>
      <c r="N147" s="192"/>
      <c r="O147" s="192"/>
      <c r="P147" s="192"/>
      <c r="Q147" s="192"/>
      <c r="R147" s="192"/>
      <c r="S147" s="192"/>
      <c r="T147" s="19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87" t="s">
        <v>124</v>
      </c>
      <c r="AU147" s="187" t="s">
        <v>83</v>
      </c>
      <c r="AV147" s="14" t="s">
        <v>83</v>
      </c>
      <c r="AW147" s="14" t="s">
        <v>32</v>
      </c>
      <c r="AX147" s="14" t="s">
        <v>76</v>
      </c>
      <c r="AY147" s="187" t="s">
        <v>115</v>
      </c>
    </row>
    <row r="148" s="14" customFormat="1">
      <c r="A148" s="14"/>
      <c r="B148" s="186"/>
      <c r="C148" s="14"/>
      <c r="D148" s="179" t="s">
        <v>124</v>
      </c>
      <c r="E148" s="187" t="s">
        <v>1</v>
      </c>
      <c r="F148" s="188" t="s">
        <v>159</v>
      </c>
      <c r="G148" s="14"/>
      <c r="H148" s="189">
        <v>1134</v>
      </c>
      <c r="I148" s="190"/>
      <c r="J148" s="14"/>
      <c r="K148" s="14"/>
      <c r="L148" s="186"/>
      <c r="M148" s="191"/>
      <c r="N148" s="192"/>
      <c r="O148" s="192"/>
      <c r="P148" s="192"/>
      <c r="Q148" s="192"/>
      <c r="R148" s="192"/>
      <c r="S148" s="192"/>
      <c r="T148" s="19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87" t="s">
        <v>124</v>
      </c>
      <c r="AU148" s="187" t="s">
        <v>83</v>
      </c>
      <c r="AV148" s="14" t="s">
        <v>83</v>
      </c>
      <c r="AW148" s="14" t="s">
        <v>32</v>
      </c>
      <c r="AX148" s="14" t="s">
        <v>76</v>
      </c>
      <c r="AY148" s="187" t="s">
        <v>115</v>
      </c>
    </row>
    <row r="149" s="14" customFormat="1">
      <c r="A149" s="14"/>
      <c r="B149" s="186"/>
      <c r="C149" s="14"/>
      <c r="D149" s="179" t="s">
        <v>124</v>
      </c>
      <c r="E149" s="187" t="s">
        <v>1</v>
      </c>
      <c r="F149" s="188" t="s">
        <v>160</v>
      </c>
      <c r="G149" s="14"/>
      <c r="H149" s="189">
        <v>465.30000000000001</v>
      </c>
      <c r="I149" s="190"/>
      <c r="J149" s="14"/>
      <c r="K149" s="14"/>
      <c r="L149" s="186"/>
      <c r="M149" s="191"/>
      <c r="N149" s="192"/>
      <c r="O149" s="192"/>
      <c r="P149" s="192"/>
      <c r="Q149" s="192"/>
      <c r="R149" s="192"/>
      <c r="S149" s="192"/>
      <c r="T149" s="19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7" t="s">
        <v>124</v>
      </c>
      <c r="AU149" s="187" t="s">
        <v>83</v>
      </c>
      <c r="AV149" s="14" t="s">
        <v>83</v>
      </c>
      <c r="AW149" s="14" t="s">
        <v>32</v>
      </c>
      <c r="AX149" s="14" t="s">
        <v>76</v>
      </c>
      <c r="AY149" s="187" t="s">
        <v>115</v>
      </c>
    </row>
    <row r="150" s="14" customFormat="1">
      <c r="A150" s="14"/>
      <c r="B150" s="186"/>
      <c r="C150" s="14"/>
      <c r="D150" s="179" t="s">
        <v>124</v>
      </c>
      <c r="E150" s="187" t="s">
        <v>1</v>
      </c>
      <c r="F150" s="188" t="s">
        <v>161</v>
      </c>
      <c r="G150" s="14"/>
      <c r="H150" s="189">
        <v>838.41999999999996</v>
      </c>
      <c r="I150" s="190"/>
      <c r="J150" s="14"/>
      <c r="K150" s="14"/>
      <c r="L150" s="186"/>
      <c r="M150" s="191"/>
      <c r="N150" s="192"/>
      <c r="O150" s="192"/>
      <c r="P150" s="192"/>
      <c r="Q150" s="192"/>
      <c r="R150" s="192"/>
      <c r="S150" s="192"/>
      <c r="T150" s="19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87" t="s">
        <v>124</v>
      </c>
      <c r="AU150" s="187" t="s">
        <v>83</v>
      </c>
      <c r="AV150" s="14" t="s">
        <v>83</v>
      </c>
      <c r="AW150" s="14" t="s">
        <v>32</v>
      </c>
      <c r="AX150" s="14" t="s">
        <v>76</v>
      </c>
      <c r="AY150" s="187" t="s">
        <v>115</v>
      </c>
    </row>
    <row r="151" s="14" customFormat="1">
      <c r="A151" s="14"/>
      <c r="B151" s="186"/>
      <c r="C151" s="14"/>
      <c r="D151" s="179" t="s">
        <v>124</v>
      </c>
      <c r="E151" s="187" t="s">
        <v>1</v>
      </c>
      <c r="F151" s="188" t="s">
        <v>162</v>
      </c>
      <c r="G151" s="14"/>
      <c r="H151" s="189">
        <v>34.200000000000003</v>
      </c>
      <c r="I151" s="190"/>
      <c r="J151" s="14"/>
      <c r="K151" s="14"/>
      <c r="L151" s="186"/>
      <c r="M151" s="191"/>
      <c r="N151" s="192"/>
      <c r="O151" s="192"/>
      <c r="P151" s="192"/>
      <c r="Q151" s="192"/>
      <c r="R151" s="192"/>
      <c r="S151" s="192"/>
      <c r="T151" s="19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87" t="s">
        <v>124</v>
      </c>
      <c r="AU151" s="187" t="s">
        <v>83</v>
      </c>
      <c r="AV151" s="14" t="s">
        <v>83</v>
      </c>
      <c r="AW151" s="14" t="s">
        <v>32</v>
      </c>
      <c r="AX151" s="14" t="s">
        <v>76</v>
      </c>
      <c r="AY151" s="187" t="s">
        <v>115</v>
      </c>
    </row>
    <row r="152" s="14" customFormat="1">
      <c r="A152" s="14"/>
      <c r="B152" s="186"/>
      <c r="C152" s="14"/>
      <c r="D152" s="179" t="s">
        <v>124</v>
      </c>
      <c r="E152" s="187" t="s">
        <v>1</v>
      </c>
      <c r="F152" s="188" t="s">
        <v>163</v>
      </c>
      <c r="G152" s="14"/>
      <c r="H152" s="189">
        <v>815.75999999999999</v>
      </c>
      <c r="I152" s="190"/>
      <c r="J152" s="14"/>
      <c r="K152" s="14"/>
      <c r="L152" s="186"/>
      <c r="M152" s="191"/>
      <c r="N152" s="192"/>
      <c r="O152" s="192"/>
      <c r="P152" s="192"/>
      <c r="Q152" s="192"/>
      <c r="R152" s="192"/>
      <c r="S152" s="192"/>
      <c r="T152" s="19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7" t="s">
        <v>124</v>
      </c>
      <c r="AU152" s="187" t="s">
        <v>83</v>
      </c>
      <c r="AV152" s="14" t="s">
        <v>83</v>
      </c>
      <c r="AW152" s="14" t="s">
        <v>32</v>
      </c>
      <c r="AX152" s="14" t="s">
        <v>76</v>
      </c>
      <c r="AY152" s="187" t="s">
        <v>115</v>
      </c>
    </row>
    <row r="153" s="14" customFormat="1">
      <c r="A153" s="14"/>
      <c r="B153" s="186"/>
      <c r="C153" s="14"/>
      <c r="D153" s="179" t="s">
        <v>124</v>
      </c>
      <c r="E153" s="187" t="s">
        <v>1</v>
      </c>
      <c r="F153" s="188" t="s">
        <v>164</v>
      </c>
      <c r="G153" s="14"/>
      <c r="H153" s="189">
        <v>-0.85499999999999998</v>
      </c>
      <c r="I153" s="190"/>
      <c r="J153" s="14"/>
      <c r="K153" s="14"/>
      <c r="L153" s="186"/>
      <c r="M153" s="191"/>
      <c r="N153" s="192"/>
      <c r="O153" s="192"/>
      <c r="P153" s="192"/>
      <c r="Q153" s="192"/>
      <c r="R153" s="192"/>
      <c r="S153" s="192"/>
      <c r="T153" s="19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7" t="s">
        <v>124</v>
      </c>
      <c r="AU153" s="187" t="s">
        <v>83</v>
      </c>
      <c r="AV153" s="14" t="s">
        <v>83</v>
      </c>
      <c r="AW153" s="14" t="s">
        <v>32</v>
      </c>
      <c r="AX153" s="14" t="s">
        <v>76</v>
      </c>
      <c r="AY153" s="187" t="s">
        <v>115</v>
      </c>
    </row>
    <row r="154" s="15" customFormat="1">
      <c r="A154" s="15"/>
      <c r="B154" s="194"/>
      <c r="C154" s="15"/>
      <c r="D154" s="179" t="s">
        <v>124</v>
      </c>
      <c r="E154" s="195" t="s">
        <v>1</v>
      </c>
      <c r="F154" s="196" t="s">
        <v>129</v>
      </c>
      <c r="G154" s="15"/>
      <c r="H154" s="197">
        <v>4497.0000000000009</v>
      </c>
      <c r="I154" s="198"/>
      <c r="J154" s="15"/>
      <c r="K154" s="15"/>
      <c r="L154" s="194"/>
      <c r="M154" s="199"/>
      <c r="N154" s="200"/>
      <c r="O154" s="200"/>
      <c r="P154" s="200"/>
      <c r="Q154" s="200"/>
      <c r="R154" s="200"/>
      <c r="S154" s="200"/>
      <c r="T154" s="20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195" t="s">
        <v>124</v>
      </c>
      <c r="AU154" s="195" t="s">
        <v>83</v>
      </c>
      <c r="AV154" s="15" t="s">
        <v>122</v>
      </c>
      <c r="AW154" s="15" t="s">
        <v>32</v>
      </c>
      <c r="AX154" s="15" t="s">
        <v>81</v>
      </c>
      <c r="AY154" s="195" t="s">
        <v>115</v>
      </c>
    </row>
    <row r="155" s="12" customFormat="1" ht="22.8" customHeight="1">
      <c r="A155" s="12"/>
      <c r="B155" s="151"/>
      <c r="C155" s="12"/>
      <c r="D155" s="152" t="s">
        <v>75</v>
      </c>
      <c r="E155" s="162" t="s">
        <v>165</v>
      </c>
      <c r="F155" s="162" t="s">
        <v>166</v>
      </c>
      <c r="G155" s="12"/>
      <c r="H155" s="12"/>
      <c r="I155" s="154"/>
      <c r="J155" s="163">
        <f>BK155</f>
        <v>0</v>
      </c>
      <c r="K155" s="12"/>
      <c r="L155" s="151"/>
      <c r="M155" s="156"/>
      <c r="N155" s="157"/>
      <c r="O155" s="157"/>
      <c r="P155" s="158">
        <f>P156</f>
        <v>0</v>
      </c>
      <c r="Q155" s="157"/>
      <c r="R155" s="158">
        <f>R156</f>
        <v>1.59978</v>
      </c>
      <c r="S155" s="157"/>
      <c r="T155" s="159">
        <f>T156</f>
        <v>0.89999999999999991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81</v>
      </c>
      <c r="AT155" s="160" t="s">
        <v>75</v>
      </c>
      <c r="AU155" s="160" t="s">
        <v>81</v>
      </c>
      <c r="AY155" s="152" t="s">
        <v>115</v>
      </c>
      <c r="BK155" s="161">
        <f>BK156</f>
        <v>0</v>
      </c>
    </row>
    <row r="156" s="2" customFormat="1" ht="24.15" customHeight="1">
      <c r="A156" s="37"/>
      <c r="B156" s="164"/>
      <c r="C156" s="165" t="s">
        <v>165</v>
      </c>
      <c r="D156" s="165" t="s">
        <v>117</v>
      </c>
      <c r="E156" s="166" t="s">
        <v>167</v>
      </c>
      <c r="F156" s="167" t="s">
        <v>168</v>
      </c>
      <c r="G156" s="168" t="s">
        <v>169</v>
      </c>
      <c r="H156" s="169">
        <v>3</v>
      </c>
      <c r="I156" s="170"/>
      <c r="J156" s="171">
        <f>ROUND(I156*H156,2)</f>
        <v>0</v>
      </c>
      <c r="K156" s="167" t="s">
        <v>121</v>
      </c>
      <c r="L156" s="38"/>
      <c r="M156" s="172" t="s">
        <v>1</v>
      </c>
      <c r="N156" s="173" t="s">
        <v>41</v>
      </c>
      <c r="O156" s="76"/>
      <c r="P156" s="174">
        <f>O156*H156</f>
        <v>0</v>
      </c>
      <c r="Q156" s="174">
        <v>0.53325999999999996</v>
      </c>
      <c r="R156" s="174">
        <f>Q156*H156</f>
        <v>1.59978</v>
      </c>
      <c r="S156" s="174">
        <v>0.29999999999999999</v>
      </c>
      <c r="T156" s="175">
        <f>S156*H156</f>
        <v>0.89999999999999991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6" t="s">
        <v>122</v>
      </c>
      <c r="AT156" s="176" t="s">
        <v>117</v>
      </c>
      <c r="AU156" s="176" t="s">
        <v>83</v>
      </c>
      <c r="AY156" s="18" t="s">
        <v>115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8" t="s">
        <v>81</v>
      </c>
      <c r="BK156" s="177">
        <f>ROUND(I156*H156,2)</f>
        <v>0</v>
      </c>
      <c r="BL156" s="18" t="s">
        <v>122</v>
      </c>
      <c r="BM156" s="176" t="s">
        <v>170</v>
      </c>
    </row>
    <row r="157" s="12" customFormat="1" ht="22.8" customHeight="1">
      <c r="A157" s="12"/>
      <c r="B157" s="151"/>
      <c r="C157" s="12"/>
      <c r="D157" s="152" t="s">
        <v>75</v>
      </c>
      <c r="E157" s="162" t="s">
        <v>171</v>
      </c>
      <c r="F157" s="162" t="s">
        <v>172</v>
      </c>
      <c r="G157" s="12"/>
      <c r="H157" s="12"/>
      <c r="I157" s="154"/>
      <c r="J157" s="163">
        <f>BK157</f>
        <v>0</v>
      </c>
      <c r="K157" s="12"/>
      <c r="L157" s="151"/>
      <c r="M157" s="156"/>
      <c r="N157" s="157"/>
      <c r="O157" s="157"/>
      <c r="P157" s="158">
        <f>SUM(P158:P182)</f>
        <v>0</v>
      </c>
      <c r="Q157" s="157"/>
      <c r="R157" s="158">
        <f>SUM(R158:R182)</f>
        <v>0.18368000000000001</v>
      </c>
      <c r="S157" s="157"/>
      <c r="T157" s="159">
        <f>SUM(T158:T182)</f>
        <v>24.216000000000001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2" t="s">
        <v>81</v>
      </c>
      <c r="AT157" s="160" t="s">
        <v>75</v>
      </c>
      <c r="AU157" s="160" t="s">
        <v>81</v>
      </c>
      <c r="AY157" s="152" t="s">
        <v>115</v>
      </c>
      <c r="BK157" s="161">
        <f>SUM(BK158:BK182)</f>
        <v>0</v>
      </c>
    </row>
    <row r="158" s="2" customFormat="1" ht="24.15" customHeight="1">
      <c r="A158" s="37"/>
      <c r="B158" s="164"/>
      <c r="C158" s="165" t="s">
        <v>171</v>
      </c>
      <c r="D158" s="165" t="s">
        <v>117</v>
      </c>
      <c r="E158" s="166" t="s">
        <v>173</v>
      </c>
      <c r="F158" s="167" t="s">
        <v>174</v>
      </c>
      <c r="G158" s="168" t="s">
        <v>175</v>
      </c>
      <c r="H158" s="169">
        <v>20</v>
      </c>
      <c r="I158" s="170"/>
      <c r="J158" s="171">
        <f>ROUND(I158*H158,2)</f>
        <v>0</v>
      </c>
      <c r="K158" s="167" t="s">
        <v>121</v>
      </c>
      <c r="L158" s="38"/>
      <c r="M158" s="172" t="s">
        <v>1</v>
      </c>
      <c r="N158" s="173" t="s">
        <v>41</v>
      </c>
      <c r="O158" s="76"/>
      <c r="P158" s="174">
        <f>O158*H158</f>
        <v>0</v>
      </c>
      <c r="Q158" s="174">
        <v>0.00010000000000000001</v>
      </c>
      <c r="R158" s="174">
        <f>Q158*H158</f>
        <v>0.002</v>
      </c>
      <c r="S158" s="174">
        <v>0</v>
      </c>
      <c r="T158" s="17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6" t="s">
        <v>122</v>
      </c>
      <c r="AT158" s="176" t="s">
        <v>117</v>
      </c>
      <c r="AU158" s="176" t="s">
        <v>83</v>
      </c>
      <c r="AY158" s="18" t="s">
        <v>115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8" t="s">
        <v>81</v>
      </c>
      <c r="BK158" s="177">
        <f>ROUND(I158*H158,2)</f>
        <v>0</v>
      </c>
      <c r="BL158" s="18" t="s">
        <v>122</v>
      </c>
      <c r="BM158" s="176" t="s">
        <v>176</v>
      </c>
    </row>
    <row r="159" s="2" customFormat="1" ht="24.15" customHeight="1">
      <c r="A159" s="37"/>
      <c r="B159" s="164"/>
      <c r="C159" s="165" t="s">
        <v>177</v>
      </c>
      <c r="D159" s="165" t="s">
        <v>117</v>
      </c>
      <c r="E159" s="166" t="s">
        <v>178</v>
      </c>
      <c r="F159" s="167" t="s">
        <v>179</v>
      </c>
      <c r="G159" s="168" t="s">
        <v>175</v>
      </c>
      <c r="H159" s="169">
        <v>200</v>
      </c>
      <c r="I159" s="170"/>
      <c r="J159" s="171">
        <f>ROUND(I159*H159,2)</f>
        <v>0</v>
      </c>
      <c r="K159" s="167" t="s">
        <v>121</v>
      </c>
      <c r="L159" s="38"/>
      <c r="M159" s="172" t="s">
        <v>1</v>
      </c>
      <c r="N159" s="173" t="s">
        <v>41</v>
      </c>
      <c r="O159" s="76"/>
      <c r="P159" s="174">
        <f>O159*H159</f>
        <v>0</v>
      </c>
      <c r="Q159" s="174">
        <v>5.0000000000000002E-05</v>
      </c>
      <c r="R159" s="174">
        <f>Q159*H159</f>
        <v>0.01</v>
      </c>
      <c r="S159" s="174">
        <v>0</v>
      </c>
      <c r="T159" s="17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6" t="s">
        <v>122</v>
      </c>
      <c r="AT159" s="176" t="s">
        <v>117</v>
      </c>
      <c r="AU159" s="176" t="s">
        <v>83</v>
      </c>
      <c r="AY159" s="18" t="s">
        <v>115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81</v>
      </c>
      <c r="BK159" s="177">
        <f>ROUND(I159*H159,2)</f>
        <v>0</v>
      </c>
      <c r="BL159" s="18" t="s">
        <v>122</v>
      </c>
      <c r="BM159" s="176" t="s">
        <v>180</v>
      </c>
    </row>
    <row r="160" s="14" customFormat="1">
      <c r="A160" s="14"/>
      <c r="B160" s="186"/>
      <c r="C160" s="14"/>
      <c r="D160" s="179" t="s">
        <v>124</v>
      </c>
      <c r="E160" s="187" t="s">
        <v>1</v>
      </c>
      <c r="F160" s="188" t="s">
        <v>181</v>
      </c>
      <c r="G160" s="14"/>
      <c r="H160" s="189">
        <v>200</v>
      </c>
      <c r="I160" s="190"/>
      <c r="J160" s="14"/>
      <c r="K160" s="14"/>
      <c r="L160" s="186"/>
      <c r="M160" s="191"/>
      <c r="N160" s="192"/>
      <c r="O160" s="192"/>
      <c r="P160" s="192"/>
      <c r="Q160" s="192"/>
      <c r="R160" s="192"/>
      <c r="S160" s="192"/>
      <c r="T160" s="19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87" t="s">
        <v>124</v>
      </c>
      <c r="AU160" s="187" t="s">
        <v>83</v>
      </c>
      <c r="AV160" s="14" t="s">
        <v>83</v>
      </c>
      <c r="AW160" s="14" t="s">
        <v>32</v>
      </c>
      <c r="AX160" s="14" t="s">
        <v>81</v>
      </c>
      <c r="AY160" s="187" t="s">
        <v>115</v>
      </c>
    </row>
    <row r="161" s="2" customFormat="1" ht="24.15" customHeight="1">
      <c r="A161" s="37"/>
      <c r="B161" s="164"/>
      <c r="C161" s="165" t="s">
        <v>182</v>
      </c>
      <c r="D161" s="165" t="s">
        <v>117</v>
      </c>
      <c r="E161" s="166" t="s">
        <v>183</v>
      </c>
      <c r="F161" s="167" t="s">
        <v>184</v>
      </c>
      <c r="G161" s="168" t="s">
        <v>175</v>
      </c>
      <c r="H161" s="169">
        <v>440</v>
      </c>
      <c r="I161" s="170"/>
      <c r="J161" s="171">
        <f>ROUND(I161*H161,2)</f>
        <v>0</v>
      </c>
      <c r="K161" s="167" t="s">
        <v>121</v>
      </c>
      <c r="L161" s="38"/>
      <c r="M161" s="172" t="s">
        <v>1</v>
      </c>
      <c r="N161" s="173" t="s">
        <v>41</v>
      </c>
      <c r="O161" s="76"/>
      <c r="P161" s="174">
        <f>O161*H161</f>
        <v>0</v>
      </c>
      <c r="Q161" s="174">
        <v>0.00020000000000000001</v>
      </c>
      <c r="R161" s="174">
        <f>Q161*H161</f>
        <v>0.088000000000000009</v>
      </c>
      <c r="S161" s="174">
        <v>0</v>
      </c>
      <c r="T161" s="17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6" t="s">
        <v>122</v>
      </c>
      <c r="AT161" s="176" t="s">
        <v>117</v>
      </c>
      <c r="AU161" s="176" t="s">
        <v>83</v>
      </c>
      <c r="AY161" s="18" t="s">
        <v>115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81</v>
      </c>
      <c r="BK161" s="177">
        <f>ROUND(I161*H161,2)</f>
        <v>0</v>
      </c>
      <c r="BL161" s="18" t="s">
        <v>122</v>
      </c>
      <c r="BM161" s="176" t="s">
        <v>185</v>
      </c>
    </row>
    <row r="162" s="14" customFormat="1">
      <c r="A162" s="14"/>
      <c r="B162" s="186"/>
      <c r="C162" s="14"/>
      <c r="D162" s="179" t="s">
        <v>124</v>
      </c>
      <c r="E162" s="187" t="s">
        <v>1</v>
      </c>
      <c r="F162" s="188" t="s">
        <v>186</v>
      </c>
      <c r="G162" s="14"/>
      <c r="H162" s="189">
        <v>440</v>
      </c>
      <c r="I162" s="190"/>
      <c r="J162" s="14"/>
      <c r="K162" s="14"/>
      <c r="L162" s="186"/>
      <c r="M162" s="191"/>
      <c r="N162" s="192"/>
      <c r="O162" s="192"/>
      <c r="P162" s="192"/>
      <c r="Q162" s="192"/>
      <c r="R162" s="192"/>
      <c r="S162" s="192"/>
      <c r="T162" s="19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87" t="s">
        <v>124</v>
      </c>
      <c r="AU162" s="187" t="s">
        <v>83</v>
      </c>
      <c r="AV162" s="14" t="s">
        <v>83</v>
      </c>
      <c r="AW162" s="14" t="s">
        <v>32</v>
      </c>
      <c r="AX162" s="14" t="s">
        <v>81</v>
      </c>
      <c r="AY162" s="187" t="s">
        <v>115</v>
      </c>
    </row>
    <row r="163" s="2" customFormat="1" ht="24.15" customHeight="1">
      <c r="A163" s="37"/>
      <c r="B163" s="164"/>
      <c r="C163" s="165" t="s">
        <v>8</v>
      </c>
      <c r="D163" s="165" t="s">
        <v>117</v>
      </c>
      <c r="E163" s="166" t="s">
        <v>187</v>
      </c>
      <c r="F163" s="167" t="s">
        <v>188</v>
      </c>
      <c r="G163" s="168" t="s">
        <v>175</v>
      </c>
      <c r="H163" s="169">
        <v>20</v>
      </c>
      <c r="I163" s="170"/>
      <c r="J163" s="171">
        <f>ROUND(I163*H163,2)</f>
        <v>0</v>
      </c>
      <c r="K163" s="167" t="s">
        <v>121</v>
      </c>
      <c r="L163" s="38"/>
      <c r="M163" s="172" t="s">
        <v>1</v>
      </c>
      <c r="N163" s="173" t="s">
        <v>41</v>
      </c>
      <c r="O163" s="76"/>
      <c r="P163" s="174">
        <f>O163*H163</f>
        <v>0</v>
      </c>
      <c r="Q163" s="174">
        <v>0.00010000000000000001</v>
      </c>
      <c r="R163" s="174">
        <f>Q163*H163</f>
        <v>0.002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122</v>
      </c>
      <c r="AT163" s="176" t="s">
        <v>117</v>
      </c>
      <c r="AU163" s="176" t="s">
        <v>83</v>
      </c>
      <c r="AY163" s="18" t="s">
        <v>115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81</v>
      </c>
      <c r="BK163" s="177">
        <f>ROUND(I163*H163,2)</f>
        <v>0</v>
      </c>
      <c r="BL163" s="18" t="s">
        <v>122</v>
      </c>
      <c r="BM163" s="176" t="s">
        <v>189</v>
      </c>
    </row>
    <row r="164" s="2" customFormat="1" ht="16.5" customHeight="1">
      <c r="A164" s="37"/>
      <c r="B164" s="164"/>
      <c r="C164" s="165" t="s">
        <v>190</v>
      </c>
      <c r="D164" s="165" t="s">
        <v>117</v>
      </c>
      <c r="E164" s="166" t="s">
        <v>191</v>
      </c>
      <c r="F164" s="167" t="s">
        <v>192</v>
      </c>
      <c r="G164" s="168" t="s">
        <v>120</v>
      </c>
      <c r="H164" s="169">
        <v>8</v>
      </c>
      <c r="I164" s="170"/>
      <c r="J164" s="171">
        <f>ROUND(I164*H164,2)</f>
        <v>0</v>
      </c>
      <c r="K164" s="167" t="s">
        <v>121</v>
      </c>
      <c r="L164" s="38"/>
      <c r="M164" s="172" t="s">
        <v>1</v>
      </c>
      <c r="N164" s="173" t="s">
        <v>41</v>
      </c>
      <c r="O164" s="76"/>
      <c r="P164" s="174">
        <f>O164*H164</f>
        <v>0</v>
      </c>
      <c r="Q164" s="174">
        <v>0.0011999999999999999</v>
      </c>
      <c r="R164" s="174">
        <f>Q164*H164</f>
        <v>0.0095999999999999992</v>
      </c>
      <c r="S164" s="174">
        <v>0</v>
      </c>
      <c r="T164" s="17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6" t="s">
        <v>122</v>
      </c>
      <c r="AT164" s="176" t="s">
        <v>117</v>
      </c>
      <c r="AU164" s="176" t="s">
        <v>83</v>
      </c>
      <c r="AY164" s="18" t="s">
        <v>115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81</v>
      </c>
      <c r="BK164" s="177">
        <f>ROUND(I164*H164,2)</f>
        <v>0</v>
      </c>
      <c r="BL164" s="18" t="s">
        <v>122</v>
      </c>
      <c r="BM164" s="176" t="s">
        <v>193</v>
      </c>
    </row>
    <row r="165" s="2" customFormat="1" ht="16.5" customHeight="1">
      <c r="A165" s="37"/>
      <c r="B165" s="164"/>
      <c r="C165" s="165" t="s">
        <v>194</v>
      </c>
      <c r="D165" s="165" t="s">
        <v>117</v>
      </c>
      <c r="E165" s="166" t="s">
        <v>195</v>
      </c>
      <c r="F165" s="167" t="s">
        <v>196</v>
      </c>
      <c r="G165" s="168" t="s">
        <v>175</v>
      </c>
      <c r="H165" s="169">
        <v>700</v>
      </c>
      <c r="I165" s="170"/>
      <c r="J165" s="171">
        <f>ROUND(I165*H165,2)</f>
        <v>0</v>
      </c>
      <c r="K165" s="167" t="s">
        <v>121</v>
      </c>
      <c r="L165" s="38"/>
      <c r="M165" s="172" t="s">
        <v>1</v>
      </c>
      <c r="N165" s="173" t="s">
        <v>41</v>
      </c>
      <c r="O165" s="76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6" t="s">
        <v>122</v>
      </c>
      <c r="AT165" s="176" t="s">
        <v>117</v>
      </c>
      <c r="AU165" s="176" t="s">
        <v>83</v>
      </c>
      <c r="AY165" s="18" t="s">
        <v>115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81</v>
      </c>
      <c r="BK165" s="177">
        <f>ROUND(I165*H165,2)</f>
        <v>0</v>
      </c>
      <c r="BL165" s="18" t="s">
        <v>122</v>
      </c>
      <c r="BM165" s="176" t="s">
        <v>197</v>
      </c>
    </row>
    <row r="166" s="14" customFormat="1">
      <c r="A166" s="14"/>
      <c r="B166" s="186"/>
      <c r="C166" s="14"/>
      <c r="D166" s="179" t="s">
        <v>124</v>
      </c>
      <c r="E166" s="187" t="s">
        <v>1</v>
      </c>
      <c r="F166" s="188" t="s">
        <v>198</v>
      </c>
      <c r="G166" s="14"/>
      <c r="H166" s="189">
        <v>700</v>
      </c>
      <c r="I166" s="190"/>
      <c r="J166" s="14"/>
      <c r="K166" s="14"/>
      <c r="L166" s="186"/>
      <c r="M166" s="191"/>
      <c r="N166" s="192"/>
      <c r="O166" s="192"/>
      <c r="P166" s="192"/>
      <c r="Q166" s="192"/>
      <c r="R166" s="192"/>
      <c r="S166" s="192"/>
      <c r="T166" s="19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7" t="s">
        <v>124</v>
      </c>
      <c r="AU166" s="187" t="s">
        <v>83</v>
      </c>
      <c r="AV166" s="14" t="s">
        <v>83</v>
      </c>
      <c r="AW166" s="14" t="s">
        <v>32</v>
      </c>
      <c r="AX166" s="14" t="s">
        <v>81</v>
      </c>
      <c r="AY166" s="187" t="s">
        <v>115</v>
      </c>
    </row>
    <row r="167" s="2" customFormat="1" ht="16.5" customHeight="1">
      <c r="A167" s="37"/>
      <c r="B167" s="164"/>
      <c r="C167" s="165" t="s">
        <v>199</v>
      </c>
      <c r="D167" s="165" t="s">
        <v>117</v>
      </c>
      <c r="E167" s="166" t="s">
        <v>200</v>
      </c>
      <c r="F167" s="167" t="s">
        <v>201</v>
      </c>
      <c r="G167" s="168" t="s">
        <v>120</v>
      </c>
      <c r="H167" s="169">
        <v>8</v>
      </c>
      <c r="I167" s="170"/>
      <c r="J167" s="171">
        <f>ROUND(I167*H167,2)</f>
        <v>0</v>
      </c>
      <c r="K167" s="167" t="s">
        <v>121</v>
      </c>
      <c r="L167" s="38"/>
      <c r="M167" s="172" t="s">
        <v>1</v>
      </c>
      <c r="N167" s="173" t="s">
        <v>41</v>
      </c>
      <c r="O167" s="76"/>
      <c r="P167" s="174">
        <f>O167*H167</f>
        <v>0</v>
      </c>
      <c r="Q167" s="174">
        <v>1.0000000000000001E-05</v>
      </c>
      <c r="R167" s="174">
        <f>Q167*H167</f>
        <v>8.0000000000000007E-05</v>
      </c>
      <c r="S167" s="174">
        <v>0</v>
      </c>
      <c r="T167" s="17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6" t="s">
        <v>122</v>
      </c>
      <c r="AT167" s="176" t="s">
        <v>117</v>
      </c>
      <c r="AU167" s="176" t="s">
        <v>83</v>
      </c>
      <c r="AY167" s="18" t="s">
        <v>115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81</v>
      </c>
      <c r="BK167" s="177">
        <f>ROUND(I167*H167,2)</f>
        <v>0</v>
      </c>
      <c r="BL167" s="18" t="s">
        <v>122</v>
      </c>
      <c r="BM167" s="176" t="s">
        <v>202</v>
      </c>
    </row>
    <row r="168" s="2" customFormat="1" ht="33" customHeight="1">
      <c r="A168" s="37"/>
      <c r="B168" s="164"/>
      <c r="C168" s="165" t="s">
        <v>203</v>
      </c>
      <c r="D168" s="165" t="s">
        <v>117</v>
      </c>
      <c r="E168" s="166" t="s">
        <v>204</v>
      </c>
      <c r="F168" s="167" t="s">
        <v>205</v>
      </c>
      <c r="G168" s="168" t="s">
        <v>175</v>
      </c>
      <c r="H168" s="169">
        <v>160</v>
      </c>
      <c r="I168" s="170"/>
      <c r="J168" s="171">
        <f>ROUND(I168*H168,2)</f>
        <v>0</v>
      </c>
      <c r="K168" s="167" t="s">
        <v>121</v>
      </c>
      <c r="L168" s="38"/>
      <c r="M168" s="172" t="s">
        <v>1</v>
      </c>
      <c r="N168" s="173" t="s">
        <v>41</v>
      </c>
      <c r="O168" s="76"/>
      <c r="P168" s="174">
        <f>O168*H168</f>
        <v>0</v>
      </c>
      <c r="Q168" s="174">
        <v>0.00044999999999999999</v>
      </c>
      <c r="R168" s="174">
        <f>Q168*H168</f>
        <v>0.071999999999999995</v>
      </c>
      <c r="S168" s="174">
        <v>0</v>
      </c>
      <c r="T168" s="17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6" t="s">
        <v>122</v>
      </c>
      <c r="AT168" s="176" t="s">
        <v>117</v>
      </c>
      <c r="AU168" s="176" t="s">
        <v>83</v>
      </c>
      <c r="AY168" s="18" t="s">
        <v>115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8" t="s">
        <v>81</v>
      </c>
      <c r="BK168" s="177">
        <f>ROUND(I168*H168,2)</f>
        <v>0</v>
      </c>
      <c r="BL168" s="18" t="s">
        <v>122</v>
      </c>
      <c r="BM168" s="176" t="s">
        <v>206</v>
      </c>
    </row>
    <row r="169" s="13" customFormat="1">
      <c r="A169" s="13"/>
      <c r="B169" s="178"/>
      <c r="C169" s="13"/>
      <c r="D169" s="179" t="s">
        <v>124</v>
      </c>
      <c r="E169" s="180" t="s">
        <v>1</v>
      </c>
      <c r="F169" s="181" t="s">
        <v>207</v>
      </c>
      <c r="G169" s="13"/>
      <c r="H169" s="180" t="s">
        <v>1</v>
      </c>
      <c r="I169" s="182"/>
      <c r="J169" s="13"/>
      <c r="K169" s="13"/>
      <c r="L169" s="178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124</v>
      </c>
      <c r="AU169" s="180" t="s">
        <v>83</v>
      </c>
      <c r="AV169" s="13" t="s">
        <v>81</v>
      </c>
      <c r="AW169" s="13" t="s">
        <v>32</v>
      </c>
      <c r="AX169" s="13" t="s">
        <v>76</v>
      </c>
      <c r="AY169" s="180" t="s">
        <v>115</v>
      </c>
    </row>
    <row r="170" s="14" customFormat="1">
      <c r="A170" s="14"/>
      <c r="B170" s="186"/>
      <c r="C170" s="14"/>
      <c r="D170" s="179" t="s">
        <v>124</v>
      </c>
      <c r="E170" s="187" t="s">
        <v>1</v>
      </c>
      <c r="F170" s="188" t="s">
        <v>208</v>
      </c>
      <c r="G170" s="14"/>
      <c r="H170" s="189">
        <v>160</v>
      </c>
      <c r="I170" s="190"/>
      <c r="J170" s="14"/>
      <c r="K170" s="14"/>
      <c r="L170" s="186"/>
      <c r="M170" s="191"/>
      <c r="N170" s="192"/>
      <c r="O170" s="192"/>
      <c r="P170" s="192"/>
      <c r="Q170" s="192"/>
      <c r="R170" s="192"/>
      <c r="S170" s="192"/>
      <c r="T170" s="19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7" t="s">
        <v>124</v>
      </c>
      <c r="AU170" s="187" t="s">
        <v>83</v>
      </c>
      <c r="AV170" s="14" t="s">
        <v>83</v>
      </c>
      <c r="AW170" s="14" t="s">
        <v>32</v>
      </c>
      <c r="AX170" s="14" t="s">
        <v>81</v>
      </c>
      <c r="AY170" s="187" t="s">
        <v>115</v>
      </c>
    </row>
    <row r="171" s="2" customFormat="1" ht="16.5" customHeight="1">
      <c r="A171" s="37"/>
      <c r="B171" s="164"/>
      <c r="C171" s="165" t="s">
        <v>209</v>
      </c>
      <c r="D171" s="165" t="s">
        <v>117</v>
      </c>
      <c r="E171" s="166" t="s">
        <v>210</v>
      </c>
      <c r="F171" s="167" t="s">
        <v>211</v>
      </c>
      <c r="G171" s="168" t="s">
        <v>175</v>
      </c>
      <c r="H171" s="169">
        <v>699.63999999999999</v>
      </c>
      <c r="I171" s="170"/>
      <c r="J171" s="171">
        <f>ROUND(I171*H171,2)</f>
        <v>0</v>
      </c>
      <c r="K171" s="167" t="s">
        <v>121</v>
      </c>
      <c r="L171" s="38"/>
      <c r="M171" s="172" t="s">
        <v>1</v>
      </c>
      <c r="N171" s="173" t="s">
        <v>41</v>
      </c>
      <c r="O171" s="76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6" t="s">
        <v>122</v>
      </c>
      <c r="AT171" s="176" t="s">
        <v>117</v>
      </c>
      <c r="AU171" s="176" t="s">
        <v>83</v>
      </c>
      <c r="AY171" s="18" t="s">
        <v>115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8" t="s">
        <v>81</v>
      </c>
      <c r="BK171" s="177">
        <f>ROUND(I171*H171,2)</f>
        <v>0</v>
      </c>
      <c r="BL171" s="18" t="s">
        <v>122</v>
      </c>
      <c r="BM171" s="176" t="s">
        <v>212</v>
      </c>
    </row>
    <row r="172" s="13" customFormat="1">
      <c r="A172" s="13"/>
      <c r="B172" s="178"/>
      <c r="C172" s="13"/>
      <c r="D172" s="179" t="s">
        <v>124</v>
      </c>
      <c r="E172" s="180" t="s">
        <v>1</v>
      </c>
      <c r="F172" s="181" t="s">
        <v>207</v>
      </c>
      <c r="G172" s="13"/>
      <c r="H172" s="180" t="s">
        <v>1</v>
      </c>
      <c r="I172" s="182"/>
      <c r="J172" s="13"/>
      <c r="K172" s="13"/>
      <c r="L172" s="178"/>
      <c r="M172" s="183"/>
      <c r="N172" s="184"/>
      <c r="O172" s="184"/>
      <c r="P172" s="184"/>
      <c r="Q172" s="184"/>
      <c r="R172" s="184"/>
      <c r="S172" s="184"/>
      <c r="T172" s="18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0" t="s">
        <v>124</v>
      </c>
      <c r="AU172" s="180" t="s">
        <v>83</v>
      </c>
      <c r="AV172" s="13" t="s">
        <v>81</v>
      </c>
      <c r="AW172" s="13" t="s">
        <v>32</v>
      </c>
      <c r="AX172" s="13" t="s">
        <v>76</v>
      </c>
      <c r="AY172" s="180" t="s">
        <v>115</v>
      </c>
    </row>
    <row r="173" s="14" customFormat="1">
      <c r="A173" s="14"/>
      <c r="B173" s="186"/>
      <c r="C173" s="14"/>
      <c r="D173" s="179" t="s">
        <v>124</v>
      </c>
      <c r="E173" s="187" t="s">
        <v>1</v>
      </c>
      <c r="F173" s="188" t="s">
        <v>208</v>
      </c>
      <c r="G173" s="14"/>
      <c r="H173" s="189">
        <v>160</v>
      </c>
      <c r="I173" s="190"/>
      <c r="J173" s="14"/>
      <c r="K173" s="14"/>
      <c r="L173" s="186"/>
      <c r="M173" s="191"/>
      <c r="N173" s="192"/>
      <c r="O173" s="192"/>
      <c r="P173" s="192"/>
      <c r="Q173" s="192"/>
      <c r="R173" s="192"/>
      <c r="S173" s="192"/>
      <c r="T173" s="19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87" t="s">
        <v>124</v>
      </c>
      <c r="AU173" s="187" t="s">
        <v>83</v>
      </c>
      <c r="AV173" s="14" t="s">
        <v>83</v>
      </c>
      <c r="AW173" s="14" t="s">
        <v>32</v>
      </c>
      <c r="AX173" s="14" t="s">
        <v>76</v>
      </c>
      <c r="AY173" s="187" t="s">
        <v>115</v>
      </c>
    </row>
    <row r="174" s="13" customFormat="1">
      <c r="A174" s="13"/>
      <c r="B174" s="178"/>
      <c r="C174" s="13"/>
      <c r="D174" s="179" t="s">
        <v>124</v>
      </c>
      <c r="E174" s="180" t="s">
        <v>1</v>
      </c>
      <c r="F174" s="181" t="s">
        <v>213</v>
      </c>
      <c r="G174" s="13"/>
      <c r="H174" s="180" t="s">
        <v>1</v>
      </c>
      <c r="I174" s="182"/>
      <c r="J174" s="13"/>
      <c r="K174" s="13"/>
      <c r="L174" s="178"/>
      <c r="M174" s="183"/>
      <c r="N174" s="184"/>
      <c r="O174" s="184"/>
      <c r="P174" s="184"/>
      <c r="Q174" s="184"/>
      <c r="R174" s="184"/>
      <c r="S174" s="184"/>
      <c r="T174" s="18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0" t="s">
        <v>124</v>
      </c>
      <c r="AU174" s="180" t="s">
        <v>83</v>
      </c>
      <c r="AV174" s="13" t="s">
        <v>81</v>
      </c>
      <c r="AW174" s="13" t="s">
        <v>32</v>
      </c>
      <c r="AX174" s="13" t="s">
        <v>76</v>
      </c>
      <c r="AY174" s="180" t="s">
        <v>115</v>
      </c>
    </row>
    <row r="175" s="14" customFormat="1">
      <c r="A175" s="14"/>
      <c r="B175" s="186"/>
      <c r="C175" s="14"/>
      <c r="D175" s="179" t="s">
        <v>124</v>
      </c>
      <c r="E175" s="187" t="s">
        <v>1</v>
      </c>
      <c r="F175" s="188" t="s">
        <v>214</v>
      </c>
      <c r="G175" s="14"/>
      <c r="H175" s="189">
        <v>539.63999999999999</v>
      </c>
      <c r="I175" s="190"/>
      <c r="J175" s="14"/>
      <c r="K175" s="14"/>
      <c r="L175" s="186"/>
      <c r="M175" s="191"/>
      <c r="N175" s="192"/>
      <c r="O175" s="192"/>
      <c r="P175" s="192"/>
      <c r="Q175" s="192"/>
      <c r="R175" s="192"/>
      <c r="S175" s="192"/>
      <c r="T175" s="19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87" t="s">
        <v>124</v>
      </c>
      <c r="AU175" s="187" t="s">
        <v>83</v>
      </c>
      <c r="AV175" s="14" t="s">
        <v>83</v>
      </c>
      <c r="AW175" s="14" t="s">
        <v>32</v>
      </c>
      <c r="AX175" s="14" t="s">
        <v>76</v>
      </c>
      <c r="AY175" s="187" t="s">
        <v>115</v>
      </c>
    </row>
    <row r="176" s="15" customFormat="1">
      <c r="A176" s="15"/>
      <c r="B176" s="194"/>
      <c r="C176" s="15"/>
      <c r="D176" s="179" t="s">
        <v>124</v>
      </c>
      <c r="E176" s="195" t="s">
        <v>1</v>
      </c>
      <c r="F176" s="196" t="s">
        <v>129</v>
      </c>
      <c r="G176" s="15"/>
      <c r="H176" s="197">
        <v>699.63999999999999</v>
      </c>
      <c r="I176" s="198"/>
      <c r="J176" s="15"/>
      <c r="K176" s="15"/>
      <c r="L176" s="194"/>
      <c r="M176" s="199"/>
      <c r="N176" s="200"/>
      <c r="O176" s="200"/>
      <c r="P176" s="200"/>
      <c r="Q176" s="200"/>
      <c r="R176" s="200"/>
      <c r="S176" s="200"/>
      <c r="T176" s="20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195" t="s">
        <v>124</v>
      </c>
      <c r="AU176" s="195" t="s">
        <v>83</v>
      </c>
      <c r="AV176" s="15" t="s">
        <v>122</v>
      </c>
      <c r="AW176" s="15" t="s">
        <v>32</v>
      </c>
      <c r="AX176" s="15" t="s">
        <v>81</v>
      </c>
      <c r="AY176" s="195" t="s">
        <v>115</v>
      </c>
    </row>
    <row r="177" s="2" customFormat="1" ht="24.15" customHeight="1">
      <c r="A177" s="37"/>
      <c r="B177" s="164"/>
      <c r="C177" s="165" t="s">
        <v>215</v>
      </c>
      <c r="D177" s="165" t="s">
        <v>117</v>
      </c>
      <c r="E177" s="166" t="s">
        <v>216</v>
      </c>
      <c r="F177" s="167" t="s">
        <v>217</v>
      </c>
      <c r="G177" s="168" t="s">
        <v>120</v>
      </c>
      <c r="H177" s="169">
        <v>4272.1499999999996</v>
      </c>
      <c r="I177" s="170"/>
      <c r="J177" s="171">
        <f>ROUND(I177*H177,2)</f>
        <v>0</v>
      </c>
      <c r="K177" s="167" t="s">
        <v>121</v>
      </c>
      <c r="L177" s="38"/>
      <c r="M177" s="172" t="s">
        <v>1</v>
      </c>
      <c r="N177" s="173" t="s">
        <v>41</v>
      </c>
      <c r="O177" s="76"/>
      <c r="P177" s="174">
        <f>O177*H177</f>
        <v>0</v>
      </c>
      <c r="Q177" s="174">
        <v>0</v>
      </c>
      <c r="R177" s="174">
        <f>Q177*H177</f>
        <v>0</v>
      </c>
      <c r="S177" s="174">
        <v>0.002</v>
      </c>
      <c r="T177" s="175">
        <f>S177*H177</f>
        <v>8.5442999999999998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6" t="s">
        <v>122</v>
      </c>
      <c r="AT177" s="176" t="s">
        <v>117</v>
      </c>
      <c r="AU177" s="176" t="s">
        <v>83</v>
      </c>
      <c r="AY177" s="18" t="s">
        <v>115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81</v>
      </c>
      <c r="BK177" s="177">
        <f>ROUND(I177*H177,2)</f>
        <v>0</v>
      </c>
      <c r="BL177" s="18" t="s">
        <v>122</v>
      </c>
      <c r="BM177" s="176" t="s">
        <v>218</v>
      </c>
    </row>
    <row r="178" s="14" customFormat="1">
      <c r="A178" s="14"/>
      <c r="B178" s="186"/>
      <c r="C178" s="14"/>
      <c r="D178" s="179" t="s">
        <v>124</v>
      </c>
      <c r="E178" s="187" t="s">
        <v>1</v>
      </c>
      <c r="F178" s="188" t="s">
        <v>219</v>
      </c>
      <c r="G178" s="14"/>
      <c r="H178" s="189">
        <v>4272.1499999999996</v>
      </c>
      <c r="I178" s="190"/>
      <c r="J178" s="14"/>
      <c r="K178" s="14"/>
      <c r="L178" s="186"/>
      <c r="M178" s="191"/>
      <c r="N178" s="192"/>
      <c r="O178" s="192"/>
      <c r="P178" s="192"/>
      <c r="Q178" s="192"/>
      <c r="R178" s="192"/>
      <c r="S178" s="192"/>
      <c r="T178" s="19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87" t="s">
        <v>124</v>
      </c>
      <c r="AU178" s="187" t="s">
        <v>83</v>
      </c>
      <c r="AV178" s="14" t="s">
        <v>83</v>
      </c>
      <c r="AW178" s="14" t="s">
        <v>32</v>
      </c>
      <c r="AX178" s="14" t="s">
        <v>81</v>
      </c>
      <c r="AY178" s="187" t="s">
        <v>115</v>
      </c>
    </row>
    <row r="179" s="2" customFormat="1" ht="24.15" customHeight="1">
      <c r="A179" s="37"/>
      <c r="B179" s="164"/>
      <c r="C179" s="165" t="s">
        <v>220</v>
      </c>
      <c r="D179" s="165" t="s">
        <v>117</v>
      </c>
      <c r="E179" s="166" t="s">
        <v>221</v>
      </c>
      <c r="F179" s="167" t="s">
        <v>222</v>
      </c>
      <c r="G179" s="168" t="s">
        <v>120</v>
      </c>
      <c r="H179" s="169">
        <v>224.84999999999999</v>
      </c>
      <c r="I179" s="170"/>
      <c r="J179" s="171">
        <f>ROUND(I179*H179,2)</f>
        <v>0</v>
      </c>
      <c r="K179" s="167" t="s">
        <v>121</v>
      </c>
      <c r="L179" s="38"/>
      <c r="M179" s="172" t="s">
        <v>1</v>
      </c>
      <c r="N179" s="173" t="s">
        <v>41</v>
      </c>
      <c r="O179" s="76"/>
      <c r="P179" s="174">
        <f>O179*H179</f>
        <v>0</v>
      </c>
      <c r="Q179" s="174">
        <v>0</v>
      </c>
      <c r="R179" s="174">
        <f>Q179*H179</f>
        <v>0</v>
      </c>
      <c r="S179" s="174">
        <v>0.002</v>
      </c>
      <c r="T179" s="175">
        <f>S179*H179</f>
        <v>0.44969999999999999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6" t="s">
        <v>122</v>
      </c>
      <c r="AT179" s="176" t="s">
        <v>117</v>
      </c>
      <c r="AU179" s="176" t="s">
        <v>83</v>
      </c>
      <c r="AY179" s="18" t="s">
        <v>115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8" t="s">
        <v>81</v>
      </c>
      <c r="BK179" s="177">
        <f>ROUND(I179*H179,2)</f>
        <v>0</v>
      </c>
      <c r="BL179" s="18" t="s">
        <v>122</v>
      </c>
      <c r="BM179" s="176" t="s">
        <v>223</v>
      </c>
    </row>
    <row r="180" s="14" customFormat="1">
      <c r="A180" s="14"/>
      <c r="B180" s="186"/>
      <c r="C180" s="14"/>
      <c r="D180" s="179" t="s">
        <v>124</v>
      </c>
      <c r="E180" s="187" t="s">
        <v>1</v>
      </c>
      <c r="F180" s="188" t="s">
        <v>140</v>
      </c>
      <c r="G180" s="14"/>
      <c r="H180" s="189">
        <v>224.84999999999999</v>
      </c>
      <c r="I180" s="190"/>
      <c r="J180" s="14"/>
      <c r="K180" s="14"/>
      <c r="L180" s="186"/>
      <c r="M180" s="191"/>
      <c r="N180" s="192"/>
      <c r="O180" s="192"/>
      <c r="P180" s="192"/>
      <c r="Q180" s="192"/>
      <c r="R180" s="192"/>
      <c r="S180" s="192"/>
      <c r="T180" s="19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87" t="s">
        <v>124</v>
      </c>
      <c r="AU180" s="187" t="s">
        <v>83</v>
      </c>
      <c r="AV180" s="14" t="s">
        <v>83</v>
      </c>
      <c r="AW180" s="14" t="s">
        <v>32</v>
      </c>
      <c r="AX180" s="14" t="s">
        <v>81</v>
      </c>
      <c r="AY180" s="187" t="s">
        <v>115</v>
      </c>
    </row>
    <row r="181" s="2" customFormat="1" ht="16.5" customHeight="1">
      <c r="A181" s="37"/>
      <c r="B181" s="164"/>
      <c r="C181" s="165" t="s">
        <v>224</v>
      </c>
      <c r="D181" s="165" t="s">
        <v>117</v>
      </c>
      <c r="E181" s="166" t="s">
        <v>225</v>
      </c>
      <c r="F181" s="167" t="s">
        <v>226</v>
      </c>
      <c r="G181" s="168" t="s">
        <v>120</v>
      </c>
      <c r="H181" s="169">
        <v>304.44</v>
      </c>
      <c r="I181" s="170"/>
      <c r="J181" s="171">
        <f>ROUND(I181*H181,2)</f>
        <v>0</v>
      </c>
      <c r="K181" s="167" t="s">
        <v>121</v>
      </c>
      <c r="L181" s="38"/>
      <c r="M181" s="172" t="s">
        <v>1</v>
      </c>
      <c r="N181" s="173" t="s">
        <v>41</v>
      </c>
      <c r="O181" s="76"/>
      <c r="P181" s="174">
        <f>O181*H181</f>
        <v>0</v>
      </c>
      <c r="Q181" s="174">
        <v>0</v>
      </c>
      <c r="R181" s="174">
        <f>Q181*H181</f>
        <v>0</v>
      </c>
      <c r="S181" s="174">
        <v>0.050000000000000003</v>
      </c>
      <c r="T181" s="175">
        <f>S181*H181</f>
        <v>15.222000000000001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6" t="s">
        <v>122</v>
      </c>
      <c r="AT181" s="176" t="s">
        <v>117</v>
      </c>
      <c r="AU181" s="176" t="s">
        <v>83</v>
      </c>
      <c r="AY181" s="18" t="s">
        <v>115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81</v>
      </c>
      <c r="BK181" s="177">
        <f>ROUND(I181*H181,2)</f>
        <v>0</v>
      </c>
      <c r="BL181" s="18" t="s">
        <v>122</v>
      </c>
      <c r="BM181" s="176" t="s">
        <v>227</v>
      </c>
    </row>
    <row r="182" s="14" customFormat="1">
      <c r="A182" s="14"/>
      <c r="B182" s="186"/>
      <c r="C182" s="14"/>
      <c r="D182" s="179" t="s">
        <v>124</v>
      </c>
      <c r="E182" s="187" t="s">
        <v>1</v>
      </c>
      <c r="F182" s="188" t="s">
        <v>228</v>
      </c>
      <c r="G182" s="14"/>
      <c r="H182" s="189">
        <v>304.44</v>
      </c>
      <c r="I182" s="190"/>
      <c r="J182" s="14"/>
      <c r="K182" s="14"/>
      <c r="L182" s="186"/>
      <c r="M182" s="191"/>
      <c r="N182" s="192"/>
      <c r="O182" s="192"/>
      <c r="P182" s="192"/>
      <c r="Q182" s="192"/>
      <c r="R182" s="192"/>
      <c r="S182" s="192"/>
      <c r="T182" s="19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7" t="s">
        <v>124</v>
      </c>
      <c r="AU182" s="187" t="s">
        <v>83</v>
      </c>
      <c r="AV182" s="14" t="s">
        <v>83</v>
      </c>
      <c r="AW182" s="14" t="s">
        <v>32</v>
      </c>
      <c r="AX182" s="14" t="s">
        <v>81</v>
      </c>
      <c r="AY182" s="187" t="s">
        <v>115</v>
      </c>
    </row>
    <row r="183" s="12" customFormat="1" ht="22.8" customHeight="1">
      <c r="A183" s="12"/>
      <c r="B183" s="151"/>
      <c r="C183" s="12"/>
      <c r="D183" s="152" t="s">
        <v>75</v>
      </c>
      <c r="E183" s="162" t="s">
        <v>229</v>
      </c>
      <c r="F183" s="162" t="s">
        <v>230</v>
      </c>
      <c r="G183" s="12"/>
      <c r="H183" s="12"/>
      <c r="I183" s="154"/>
      <c r="J183" s="163">
        <f>BK183</f>
        <v>0</v>
      </c>
      <c r="K183" s="12"/>
      <c r="L183" s="151"/>
      <c r="M183" s="156"/>
      <c r="N183" s="157"/>
      <c r="O183" s="157"/>
      <c r="P183" s="158">
        <f>SUM(P184:P187)</f>
        <v>0</v>
      </c>
      <c r="Q183" s="157"/>
      <c r="R183" s="158">
        <f>SUM(R184:R187)</f>
        <v>0</v>
      </c>
      <c r="S183" s="157"/>
      <c r="T183" s="159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2" t="s">
        <v>81</v>
      </c>
      <c r="AT183" s="160" t="s">
        <v>75</v>
      </c>
      <c r="AU183" s="160" t="s">
        <v>81</v>
      </c>
      <c r="AY183" s="152" t="s">
        <v>115</v>
      </c>
      <c r="BK183" s="161">
        <f>SUM(BK184:BK187)</f>
        <v>0</v>
      </c>
    </row>
    <row r="184" s="2" customFormat="1" ht="21.75" customHeight="1">
      <c r="A184" s="37"/>
      <c r="B184" s="164"/>
      <c r="C184" s="165" t="s">
        <v>7</v>
      </c>
      <c r="D184" s="165" t="s">
        <v>117</v>
      </c>
      <c r="E184" s="166" t="s">
        <v>231</v>
      </c>
      <c r="F184" s="167" t="s">
        <v>232</v>
      </c>
      <c r="G184" s="168" t="s">
        <v>233</v>
      </c>
      <c r="H184" s="169">
        <v>564.30600000000004</v>
      </c>
      <c r="I184" s="170"/>
      <c r="J184" s="171">
        <f>ROUND(I184*H184,2)</f>
        <v>0</v>
      </c>
      <c r="K184" s="167" t="s">
        <v>121</v>
      </c>
      <c r="L184" s="38"/>
      <c r="M184" s="172" t="s">
        <v>1</v>
      </c>
      <c r="N184" s="173" t="s">
        <v>41</v>
      </c>
      <c r="O184" s="76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6" t="s">
        <v>122</v>
      </c>
      <c r="AT184" s="176" t="s">
        <v>117</v>
      </c>
      <c r="AU184" s="176" t="s">
        <v>83</v>
      </c>
      <c r="AY184" s="18" t="s">
        <v>115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8" t="s">
        <v>81</v>
      </c>
      <c r="BK184" s="177">
        <f>ROUND(I184*H184,2)</f>
        <v>0</v>
      </c>
      <c r="BL184" s="18" t="s">
        <v>122</v>
      </c>
      <c r="BM184" s="176" t="s">
        <v>234</v>
      </c>
    </row>
    <row r="185" s="2" customFormat="1" ht="24.15" customHeight="1">
      <c r="A185" s="37"/>
      <c r="B185" s="164"/>
      <c r="C185" s="165" t="s">
        <v>235</v>
      </c>
      <c r="D185" s="165" t="s">
        <v>117</v>
      </c>
      <c r="E185" s="166" t="s">
        <v>236</v>
      </c>
      <c r="F185" s="167" t="s">
        <v>237</v>
      </c>
      <c r="G185" s="168" t="s">
        <v>233</v>
      </c>
      <c r="H185" s="169">
        <v>2821.5300000000002</v>
      </c>
      <c r="I185" s="170"/>
      <c r="J185" s="171">
        <f>ROUND(I185*H185,2)</f>
        <v>0</v>
      </c>
      <c r="K185" s="167" t="s">
        <v>121</v>
      </c>
      <c r="L185" s="38"/>
      <c r="M185" s="172" t="s">
        <v>1</v>
      </c>
      <c r="N185" s="173" t="s">
        <v>41</v>
      </c>
      <c r="O185" s="76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76" t="s">
        <v>122</v>
      </c>
      <c r="AT185" s="176" t="s">
        <v>117</v>
      </c>
      <c r="AU185" s="176" t="s">
        <v>83</v>
      </c>
      <c r="AY185" s="18" t="s">
        <v>115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81</v>
      </c>
      <c r="BK185" s="177">
        <f>ROUND(I185*H185,2)</f>
        <v>0</v>
      </c>
      <c r="BL185" s="18" t="s">
        <v>122</v>
      </c>
      <c r="BM185" s="176" t="s">
        <v>238</v>
      </c>
    </row>
    <row r="186" s="14" customFormat="1">
      <c r="A186" s="14"/>
      <c r="B186" s="186"/>
      <c r="C186" s="14"/>
      <c r="D186" s="179" t="s">
        <v>124</v>
      </c>
      <c r="E186" s="14"/>
      <c r="F186" s="188" t="s">
        <v>239</v>
      </c>
      <c r="G186" s="14"/>
      <c r="H186" s="189">
        <v>2821.5300000000002</v>
      </c>
      <c r="I186" s="190"/>
      <c r="J186" s="14"/>
      <c r="K186" s="14"/>
      <c r="L186" s="186"/>
      <c r="M186" s="191"/>
      <c r="N186" s="192"/>
      <c r="O186" s="192"/>
      <c r="P186" s="192"/>
      <c r="Q186" s="192"/>
      <c r="R186" s="192"/>
      <c r="S186" s="192"/>
      <c r="T186" s="19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87" t="s">
        <v>124</v>
      </c>
      <c r="AU186" s="187" t="s">
        <v>83</v>
      </c>
      <c r="AV186" s="14" t="s">
        <v>83</v>
      </c>
      <c r="AW186" s="14" t="s">
        <v>3</v>
      </c>
      <c r="AX186" s="14" t="s">
        <v>81</v>
      </c>
      <c r="AY186" s="187" t="s">
        <v>115</v>
      </c>
    </row>
    <row r="187" s="2" customFormat="1" ht="44.25" customHeight="1">
      <c r="A187" s="37"/>
      <c r="B187" s="164"/>
      <c r="C187" s="165" t="s">
        <v>240</v>
      </c>
      <c r="D187" s="165" t="s">
        <v>117</v>
      </c>
      <c r="E187" s="166" t="s">
        <v>241</v>
      </c>
      <c r="F187" s="167" t="s">
        <v>242</v>
      </c>
      <c r="G187" s="168" t="s">
        <v>233</v>
      </c>
      <c r="H187" s="169">
        <v>564.30600000000004</v>
      </c>
      <c r="I187" s="170"/>
      <c r="J187" s="171">
        <f>ROUND(I187*H187,2)</f>
        <v>0</v>
      </c>
      <c r="K187" s="167" t="s">
        <v>121</v>
      </c>
      <c r="L187" s="38"/>
      <c r="M187" s="172" t="s">
        <v>1</v>
      </c>
      <c r="N187" s="173" t="s">
        <v>41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122</v>
      </c>
      <c r="AT187" s="176" t="s">
        <v>117</v>
      </c>
      <c r="AU187" s="176" t="s">
        <v>83</v>
      </c>
      <c r="AY187" s="18" t="s">
        <v>115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81</v>
      </c>
      <c r="BK187" s="177">
        <f>ROUND(I187*H187,2)</f>
        <v>0</v>
      </c>
      <c r="BL187" s="18" t="s">
        <v>122</v>
      </c>
      <c r="BM187" s="176" t="s">
        <v>243</v>
      </c>
    </row>
    <row r="188" s="12" customFormat="1" ht="22.8" customHeight="1">
      <c r="A188" s="12"/>
      <c r="B188" s="151"/>
      <c r="C188" s="12"/>
      <c r="D188" s="152" t="s">
        <v>75</v>
      </c>
      <c r="E188" s="162" t="s">
        <v>244</v>
      </c>
      <c r="F188" s="162" t="s">
        <v>245</v>
      </c>
      <c r="G188" s="12"/>
      <c r="H188" s="12"/>
      <c r="I188" s="154"/>
      <c r="J188" s="163">
        <f>BK188</f>
        <v>0</v>
      </c>
      <c r="K188" s="12"/>
      <c r="L188" s="151"/>
      <c r="M188" s="156"/>
      <c r="N188" s="157"/>
      <c r="O188" s="157"/>
      <c r="P188" s="158">
        <f>SUM(P189:P191)</f>
        <v>0</v>
      </c>
      <c r="Q188" s="157"/>
      <c r="R188" s="158">
        <f>SUM(R189:R191)</f>
        <v>0</v>
      </c>
      <c r="S188" s="157"/>
      <c r="T188" s="159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2" t="s">
        <v>81</v>
      </c>
      <c r="AT188" s="160" t="s">
        <v>75</v>
      </c>
      <c r="AU188" s="160" t="s">
        <v>81</v>
      </c>
      <c r="AY188" s="152" t="s">
        <v>115</v>
      </c>
      <c r="BK188" s="161">
        <f>SUM(BK189:BK191)</f>
        <v>0</v>
      </c>
    </row>
    <row r="189" s="2" customFormat="1" ht="33" customHeight="1">
      <c r="A189" s="37"/>
      <c r="B189" s="164"/>
      <c r="C189" s="165" t="s">
        <v>246</v>
      </c>
      <c r="D189" s="165" t="s">
        <v>117</v>
      </c>
      <c r="E189" s="166" t="s">
        <v>247</v>
      </c>
      <c r="F189" s="167" t="s">
        <v>248</v>
      </c>
      <c r="G189" s="168" t="s">
        <v>233</v>
      </c>
      <c r="H189" s="169">
        <v>641.01599999999996</v>
      </c>
      <c r="I189" s="170"/>
      <c r="J189" s="171">
        <f>ROUND(I189*H189,2)</f>
        <v>0</v>
      </c>
      <c r="K189" s="167" t="s">
        <v>121</v>
      </c>
      <c r="L189" s="38"/>
      <c r="M189" s="172" t="s">
        <v>1</v>
      </c>
      <c r="N189" s="173" t="s">
        <v>41</v>
      </c>
      <c r="O189" s="76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6" t="s">
        <v>122</v>
      </c>
      <c r="AT189" s="176" t="s">
        <v>117</v>
      </c>
      <c r="AU189" s="176" t="s">
        <v>83</v>
      </c>
      <c r="AY189" s="18" t="s">
        <v>115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81</v>
      </c>
      <c r="BK189" s="177">
        <f>ROUND(I189*H189,2)</f>
        <v>0</v>
      </c>
      <c r="BL189" s="18" t="s">
        <v>122</v>
      </c>
      <c r="BM189" s="176" t="s">
        <v>249</v>
      </c>
    </row>
    <row r="190" s="2" customFormat="1" ht="33" customHeight="1">
      <c r="A190" s="37"/>
      <c r="B190" s="164"/>
      <c r="C190" s="165" t="s">
        <v>250</v>
      </c>
      <c r="D190" s="165" t="s">
        <v>117</v>
      </c>
      <c r="E190" s="166" t="s">
        <v>251</v>
      </c>
      <c r="F190" s="167" t="s">
        <v>252</v>
      </c>
      <c r="G190" s="168" t="s">
        <v>233</v>
      </c>
      <c r="H190" s="169">
        <v>641.01599999999996</v>
      </c>
      <c r="I190" s="170"/>
      <c r="J190" s="171">
        <f>ROUND(I190*H190,2)</f>
        <v>0</v>
      </c>
      <c r="K190" s="167" t="s">
        <v>121</v>
      </c>
      <c r="L190" s="38"/>
      <c r="M190" s="172" t="s">
        <v>1</v>
      </c>
      <c r="N190" s="173" t="s">
        <v>41</v>
      </c>
      <c r="O190" s="76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122</v>
      </c>
      <c r="AT190" s="176" t="s">
        <v>117</v>
      </c>
      <c r="AU190" s="176" t="s">
        <v>83</v>
      </c>
      <c r="AY190" s="18" t="s">
        <v>115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81</v>
      </c>
      <c r="BK190" s="177">
        <f>ROUND(I190*H190,2)</f>
        <v>0</v>
      </c>
      <c r="BL190" s="18" t="s">
        <v>122</v>
      </c>
      <c r="BM190" s="176" t="s">
        <v>253</v>
      </c>
    </row>
    <row r="191" s="2" customFormat="1" ht="33" customHeight="1">
      <c r="A191" s="37"/>
      <c r="B191" s="164"/>
      <c r="C191" s="165" t="s">
        <v>254</v>
      </c>
      <c r="D191" s="165" t="s">
        <v>117</v>
      </c>
      <c r="E191" s="166" t="s">
        <v>255</v>
      </c>
      <c r="F191" s="167" t="s">
        <v>256</v>
      </c>
      <c r="G191" s="168" t="s">
        <v>233</v>
      </c>
      <c r="H191" s="169">
        <v>641.01599999999996</v>
      </c>
      <c r="I191" s="170"/>
      <c r="J191" s="171">
        <f>ROUND(I191*H191,2)</f>
        <v>0</v>
      </c>
      <c r="K191" s="167" t="s">
        <v>121</v>
      </c>
      <c r="L191" s="38"/>
      <c r="M191" s="172" t="s">
        <v>1</v>
      </c>
      <c r="N191" s="173" t="s">
        <v>41</v>
      </c>
      <c r="O191" s="76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122</v>
      </c>
      <c r="AT191" s="176" t="s">
        <v>117</v>
      </c>
      <c r="AU191" s="176" t="s">
        <v>83</v>
      </c>
      <c r="AY191" s="18" t="s">
        <v>115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81</v>
      </c>
      <c r="BK191" s="177">
        <f>ROUND(I191*H191,2)</f>
        <v>0</v>
      </c>
      <c r="BL191" s="18" t="s">
        <v>122</v>
      </c>
      <c r="BM191" s="176" t="s">
        <v>257</v>
      </c>
    </row>
    <row r="192" s="12" customFormat="1" ht="25.92" customHeight="1">
      <c r="A192" s="12"/>
      <c r="B192" s="151"/>
      <c r="C192" s="12"/>
      <c r="D192" s="152" t="s">
        <v>75</v>
      </c>
      <c r="E192" s="153" t="s">
        <v>258</v>
      </c>
      <c r="F192" s="153" t="s">
        <v>259</v>
      </c>
      <c r="G192" s="12"/>
      <c r="H192" s="12"/>
      <c r="I192" s="154"/>
      <c r="J192" s="155">
        <f>BK192</f>
        <v>0</v>
      </c>
      <c r="K192" s="12"/>
      <c r="L192" s="151"/>
      <c r="M192" s="156"/>
      <c r="N192" s="157"/>
      <c r="O192" s="157"/>
      <c r="P192" s="158">
        <f>P193+P196</f>
        <v>0</v>
      </c>
      <c r="Q192" s="157"/>
      <c r="R192" s="158">
        <f>R193+R196</f>
        <v>0</v>
      </c>
      <c r="S192" s="157"/>
      <c r="T192" s="159">
        <f>T193+T196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2" t="s">
        <v>134</v>
      </c>
      <c r="AT192" s="160" t="s">
        <v>75</v>
      </c>
      <c r="AU192" s="160" t="s">
        <v>76</v>
      </c>
      <c r="AY192" s="152" t="s">
        <v>115</v>
      </c>
      <c r="BK192" s="161">
        <f>BK193+BK196</f>
        <v>0</v>
      </c>
    </row>
    <row r="193" s="12" customFormat="1" ht="22.8" customHeight="1">
      <c r="A193" s="12"/>
      <c r="B193" s="151"/>
      <c r="C193" s="12"/>
      <c r="D193" s="152" t="s">
        <v>75</v>
      </c>
      <c r="E193" s="162" t="s">
        <v>260</v>
      </c>
      <c r="F193" s="162" t="s">
        <v>261</v>
      </c>
      <c r="G193" s="12"/>
      <c r="H193" s="12"/>
      <c r="I193" s="154"/>
      <c r="J193" s="163">
        <f>BK193</f>
        <v>0</v>
      </c>
      <c r="K193" s="12"/>
      <c r="L193" s="151"/>
      <c r="M193" s="156"/>
      <c r="N193" s="157"/>
      <c r="O193" s="157"/>
      <c r="P193" s="158">
        <f>SUM(P194:P195)</f>
        <v>0</v>
      </c>
      <c r="Q193" s="157"/>
      <c r="R193" s="158">
        <f>SUM(R194:R195)</f>
        <v>0</v>
      </c>
      <c r="S193" s="157"/>
      <c r="T193" s="159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2" t="s">
        <v>134</v>
      </c>
      <c r="AT193" s="160" t="s">
        <v>75</v>
      </c>
      <c r="AU193" s="160" t="s">
        <v>81</v>
      </c>
      <c r="AY193" s="152" t="s">
        <v>115</v>
      </c>
      <c r="BK193" s="161">
        <f>SUM(BK194:BK195)</f>
        <v>0</v>
      </c>
    </row>
    <row r="194" s="2" customFormat="1" ht="16.5" customHeight="1">
      <c r="A194" s="37"/>
      <c r="B194" s="164"/>
      <c r="C194" s="165" t="s">
        <v>262</v>
      </c>
      <c r="D194" s="165" t="s">
        <v>117</v>
      </c>
      <c r="E194" s="166" t="s">
        <v>263</v>
      </c>
      <c r="F194" s="167" t="s">
        <v>261</v>
      </c>
      <c r="G194" s="168" t="s">
        <v>264</v>
      </c>
      <c r="H194" s="169">
        <v>1</v>
      </c>
      <c r="I194" s="170"/>
      <c r="J194" s="171">
        <f>ROUND(I194*H194,2)</f>
        <v>0</v>
      </c>
      <c r="K194" s="167" t="s">
        <v>121</v>
      </c>
      <c r="L194" s="38"/>
      <c r="M194" s="172" t="s">
        <v>1</v>
      </c>
      <c r="N194" s="173" t="s">
        <v>41</v>
      </c>
      <c r="O194" s="76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265</v>
      </c>
      <c r="AT194" s="176" t="s">
        <v>117</v>
      </c>
      <c r="AU194" s="176" t="s">
        <v>83</v>
      </c>
      <c r="AY194" s="18" t="s">
        <v>115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81</v>
      </c>
      <c r="BK194" s="177">
        <f>ROUND(I194*H194,2)</f>
        <v>0</v>
      </c>
      <c r="BL194" s="18" t="s">
        <v>265</v>
      </c>
      <c r="BM194" s="176" t="s">
        <v>266</v>
      </c>
    </row>
    <row r="195" s="2" customFormat="1" ht="16.5" customHeight="1">
      <c r="A195" s="37"/>
      <c r="B195" s="164"/>
      <c r="C195" s="165" t="s">
        <v>267</v>
      </c>
      <c r="D195" s="165" t="s">
        <v>117</v>
      </c>
      <c r="E195" s="166" t="s">
        <v>268</v>
      </c>
      <c r="F195" s="167" t="s">
        <v>269</v>
      </c>
      <c r="G195" s="168" t="s">
        <v>264</v>
      </c>
      <c r="H195" s="169">
        <v>1</v>
      </c>
      <c r="I195" s="170"/>
      <c r="J195" s="171">
        <f>ROUND(I195*H195,2)</f>
        <v>0</v>
      </c>
      <c r="K195" s="167" t="s">
        <v>121</v>
      </c>
      <c r="L195" s="38"/>
      <c r="M195" s="172" t="s">
        <v>1</v>
      </c>
      <c r="N195" s="173" t="s">
        <v>41</v>
      </c>
      <c r="O195" s="76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6" t="s">
        <v>265</v>
      </c>
      <c r="AT195" s="176" t="s">
        <v>117</v>
      </c>
      <c r="AU195" s="176" t="s">
        <v>83</v>
      </c>
      <c r="AY195" s="18" t="s">
        <v>115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81</v>
      </c>
      <c r="BK195" s="177">
        <f>ROUND(I195*H195,2)</f>
        <v>0</v>
      </c>
      <c r="BL195" s="18" t="s">
        <v>265</v>
      </c>
      <c r="BM195" s="176" t="s">
        <v>270</v>
      </c>
    </row>
    <row r="196" s="12" customFormat="1" ht="22.8" customHeight="1">
      <c r="A196" s="12"/>
      <c r="B196" s="151"/>
      <c r="C196" s="12"/>
      <c r="D196" s="152" t="s">
        <v>75</v>
      </c>
      <c r="E196" s="162" t="s">
        <v>271</v>
      </c>
      <c r="F196" s="162" t="s">
        <v>272</v>
      </c>
      <c r="G196" s="12"/>
      <c r="H196" s="12"/>
      <c r="I196" s="154"/>
      <c r="J196" s="163">
        <f>BK196</f>
        <v>0</v>
      </c>
      <c r="K196" s="12"/>
      <c r="L196" s="151"/>
      <c r="M196" s="156"/>
      <c r="N196" s="157"/>
      <c r="O196" s="157"/>
      <c r="P196" s="158">
        <f>SUM(P197:P199)</f>
        <v>0</v>
      </c>
      <c r="Q196" s="157"/>
      <c r="R196" s="158">
        <f>SUM(R197:R199)</f>
        <v>0</v>
      </c>
      <c r="S196" s="157"/>
      <c r="T196" s="15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2" t="s">
        <v>134</v>
      </c>
      <c r="AT196" s="160" t="s">
        <v>75</v>
      </c>
      <c r="AU196" s="160" t="s">
        <v>81</v>
      </c>
      <c r="AY196" s="152" t="s">
        <v>115</v>
      </c>
      <c r="BK196" s="161">
        <f>SUM(BK197:BK199)</f>
        <v>0</v>
      </c>
    </row>
    <row r="197" s="2" customFormat="1" ht="16.5" customHeight="1">
      <c r="A197" s="37"/>
      <c r="B197" s="164"/>
      <c r="C197" s="165" t="s">
        <v>273</v>
      </c>
      <c r="D197" s="165" t="s">
        <v>117</v>
      </c>
      <c r="E197" s="166" t="s">
        <v>274</v>
      </c>
      <c r="F197" s="167" t="s">
        <v>275</v>
      </c>
      <c r="G197" s="168" t="s">
        <v>264</v>
      </c>
      <c r="H197" s="169">
        <v>1</v>
      </c>
      <c r="I197" s="170"/>
      <c r="J197" s="171">
        <f>ROUND(I197*H197,2)</f>
        <v>0</v>
      </c>
      <c r="K197" s="167" t="s">
        <v>121</v>
      </c>
      <c r="L197" s="38"/>
      <c r="M197" s="172" t="s">
        <v>1</v>
      </c>
      <c r="N197" s="173" t="s">
        <v>41</v>
      </c>
      <c r="O197" s="76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6" t="s">
        <v>265</v>
      </c>
      <c r="AT197" s="176" t="s">
        <v>117</v>
      </c>
      <c r="AU197" s="176" t="s">
        <v>83</v>
      </c>
      <c r="AY197" s="18" t="s">
        <v>115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8" t="s">
        <v>81</v>
      </c>
      <c r="BK197" s="177">
        <f>ROUND(I197*H197,2)</f>
        <v>0</v>
      </c>
      <c r="BL197" s="18" t="s">
        <v>265</v>
      </c>
      <c r="BM197" s="176" t="s">
        <v>276</v>
      </c>
    </row>
    <row r="198" s="2" customFormat="1" ht="16.5" customHeight="1">
      <c r="A198" s="37"/>
      <c r="B198" s="164"/>
      <c r="C198" s="165" t="s">
        <v>277</v>
      </c>
      <c r="D198" s="165" t="s">
        <v>117</v>
      </c>
      <c r="E198" s="166" t="s">
        <v>278</v>
      </c>
      <c r="F198" s="167" t="s">
        <v>279</v>
      </c>
      <c r="G198" s="168" t="s">
        <v>264</v>
      </c>
      <c r="H198" s="169">
        <v>1</v>
      </c>
      <c r="I198" s="170"/>
      <c r="J198" s="171">
        <f>ROUND(I198*H198,2)</f>
        <v>0</v>
      </c>
      <c r="K198" s="167" t="s">
        <v>121</v>
      </c>
      <c r="L198" s="38"/>
      <c r="M198" s="172" t="s">
        <v>1</v>
      </c>
      <c r="N198" s="173" t="s">
        <v>41</v>
      </c>
      <c r="O198" s="76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6" t="s">
        <v>265</v>
      </c>
      <c r="AT198" s="176" t="s">
        <v>117</v>
      </c>
      <c r="AU198" s="176" t="s">
        <v>83</v>
      </c>
      <c r="AY198" s="18" t="s">
        <v>115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81</v>
      </c>
      <c r="BK198" s="177">
        <f>ROUND(I198*H198,2)</f>
        <v>0</v>
      </c>
      <c r="BL198" s="18" t="s">
        <v>265</v>
      </c>
      <c r="BM198" s="176" t="s">
        <v>280</v>
      </c>
    </row>
    <row r="199" s="2" customFormat="1" ht="16.5" customHeight="1">
      <c r="A199" s="37"/>
      <c r="B199" s="164"/>
      <c r="C199" s="165" t="s">
        <v>281</v>
      </c>
      <c r="D199" s="165" t="s">
        <v>117</v>
      </c>
      <c r="E199" s="166" t="s">
        <v>282</v>
      </c>
      <c r="F199" s="167" t="s">
        <v>283</v>
      </c>
      <c r="G199" s="168" t="s">
        <v>264</v>
      </c>
      <c r="H199" s="169">
        <v>1</v>
      </c>
      <c r="I199" s="170"/>
      <c r="J199" s="171">
        <f>ROUND(I199*H199,2)</f>
        <v>0</v>
      </c>
      <c r="K199" s="167" t="s">
        <v>121</v>
      </c>
      <c r="L199" s="38"/>
      <c r="M199" s="202" t="s">
        <v>1</v>
      </c>
      <c r="N199" s="203" t="s">
        <v>41</v>
      </c>
      <c r="O199" s="204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76" t="s">
        <v>265</v>
      </c>
      <c r="AT199" s="176" t="s">
        <v>117</v>
      </c>
      <c r="AU199" s="176" t="s">
        <v>83</v>
      </c>
      <c r="AY199" s="18" t="s">
        <v>115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8" t="s">
        <v>81</v>
      </c>
      <c r="BK199" s="177">
        <f>ROUND(I199*H199,2)</f>
        <v>0</v>
      </c>
      <c r="BL199" s="18" t="s">
        <v>265</v>
      </c>
      <c r="BM199" s="176" t="s">
        <v>284</v>
      </c>
    </row>
    <row r="200" s="2" customFormat="1" ht="6.96" customHeight="1">
      <c r="A200" s="37"/>
      <c r="B200" s="59"/>
      <c r="C200" s="60"/>
      <c r="D200" s="60"/>
      <c r="E200" s="60"/>
      <c r="F200" s="60"/>
      <c r="G200" s="60"/>
      <c r="H200" s="60"/>
      <c r="I200" s="60"/>
      <c r="J200" s="60"/>
      <c r="K200" s="60"/>
      <c r="L200" s="38"/>
      <c r="M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</row>
  </sheetData>
  <autoFilter ref="C121:K199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2025-04-28T15:34:09Z</dcterms:created>
  <dcterms:modified xsi:type="dcterms:W3CDTF">2025-04-28T15:34:11Z</dcterms:modified>
</cp:coreProperties>
</file>