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24019_MK_Bozkova_CTesin\_Expedice\_PDPS_MK Božkova_14.4.2025\G_Soupis prací\"/>
    </mc:Choice>
  </mc:AlternateContent>
  <bookViews>
    <workbookView xWindow="0" yWindow="0" windowWidth="0" windowHeight="0"/>
  </bookViews>
  <sheets>
    <sheet name="Rekapitulace stavby" sheetId="1" r:id="rId1"/>
    <sheet name="000 - Ostatní a vedlejší ..." sheetId="2" r:id="rId2"/>
    <sheet name="1.1 - MK Božkova - 1.část..." sheetId="3" r:id="rId3"/>
    <sheet name="1.2 - MK Božkova - 1.část..." sheetId="4" r:id="rId4"/>
    <sheet name="1.3 - MK Božkova - 1.část..." sheetId="5" r:id="rId5"/>
    <sheet name="2.1 - MK Božkova - 2.část..." sheetId="6" r:id="rId6"/>
    <sheet name="2.2 - MK Božkova - 2.část..." sheetId="7" r:id="rId7"/>
    <sheet name="2.3 - MK Božkova - 2.část...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'000 - Ostatní a vedlejší ...'!$C$124:$K$190</definedName>
    <definedName name="_xlnm.Print_Area" localSheetId="1">'000 - Ostatní a vedlejší ...'!$C$4:$J$76,'000 - Ostatní a vedlejší ...'!$C$82:$J$106,'000 - Ostatní a vedlejší ...'!$C$112:$J$190</definedName>
    <definedName name="_xlnm.Print_Titles" localSheetId="1">'000 - Ostatní a vedlejší ...'!$124:$124</definedName>
    <definedName name="_xlnm._FilterDatabase" localSheetId="2" hidden="1">'1.1 - MK Božkova - 1.část...'!$C$118:$K$251</definedName>
    <definedName name="_xlnm.Print_Area" localSheetId="2">'1.1 - MK Božkova - 1.část...'!$C$4:$J$76,'1.1 - MK Božkova - 1.část...'!$C$82:$J$100,'1.1 - MK Božkova - 1.část...'!$C$106:$J$251</definedName>
    <definedName name="_xlnm.Print_Titles" localSheetId="2">'1.1 - MK Božkova - 1.část...'!$118:$118</definedName>
    <definedName name="_xlnm._FilterDatabase" localSheetId="3" hidden="1">'1.2 - MK Božkova - 1.část...'!$C$123:$K$414</definedName>
    <definedName name="_xlnm.Print_Area" localSheetId="3">'1.2 - MK Božkova - 1.část...'!$C$4:$J$76,'1.2 - MK Božkova - 1.část...'!$C$82:$J$105,'1.2 - MK Božkova - 1.část...'!$C$111:$J$414</definedName>
    <definedName name="_xlnm.Print_Titles" localSheetId="3">'1.2 - MK Božkova - 1.část...'!$123:$123</definedName>
    <definedName name="_xlnm._FilterDatabase" localSheetId="4" hidden="1">'1.3 - MK Božkova - 1.část...'!$C$119:$K$181</definedName>
    <definedName name="_xlnm.Print_Area" localSheetId="4">'1.3 - MK Božkova - 1.část...'!$C$4:$J$76,'1.3 - MK Božkova - 1.část...'!$C$82:$J$101,'1.3 - MK Božkova - 1.část...'!$C$107:$J$181</definedName>
    <definedName name="_xlnm.Print_Titles" localSheetId="4">'1.3 - MK Božkova - 1.část...'!$119:$119</definedName>
    <definedName name="_xlnm._FilterDatabase" localSheetId="5" hidden="1">'2.1 - MK Božkova - 2.část...'!$C$118:$K$267</definedName>
    <definedName name="_xlnm.Print_Area" localSheetId="5">'2.1 - MK Božkova - 2.část...'!$C$4:$J$76,'2.1 - MK Božkova - 2.část...'!$C$82:$J$100,'2.1 - MK Božkova - 2.část...'!$C$106:$J$267</definedName>
    <definedName name="_xlnm.Print_Titles" localSheetId="5">'2.1 - MK Božkova - 2.část...'!$118:$118</definedName>
    <definedName name="_xlnm._FilterDatabase" localSheetId="6" hidden="1">'2.2 - MK Božkova - 2.část...'!$C$125:$K$535</definedName>
    <definedName name="_xlnm.Print_Area" localSheetId="6">'2.2 - MK Božkova - 2.část...'!$C$4:$J$76,'2.2 - MK Božkova - 2.část...'!$C$82:$J$107,'2.2 - MK Božkova - 2.část...'!$C$113:$J$535</definedName>
    <definedName name="_xlnm.Print_Titles" localSheetId="6">'2.2 - MK Božkova - 2.část...'!$125:$125</definedName>
    <definedName name="_xlnm._FilterDatabase" localSheetId="7" hidden="1">'2.3 - MK Božkova - 2.část...'!$C$119:$K$206</definedName>
    <definedName name="_xlnm.Print_Area" localSheetId="7">'2.3 - MK Božkova - 2.část...'!$C$4:$J$76,'2.3 - MK Božkova - 2.část...'!$C$82:$J$101,'2.3 - MK Božkova - 2.část...'!$C$107:$J$206</definedName>
    <definedName name="_xlnm.Print_Titles" localSheetId="7">'2.3 - MK Božkova - 2.část...'!$119:$119</definedName>
    <definedName name="_xlnm.Print_Area" localSheetId="8">'Seznam figur'!$C$4:$G$275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BI122"/>
  <c r="BH122"/>
  <c r="BG122"/>
  <c r="BF122"/>
  <c r="T122"/>
  <c r="T121"/>
  <c r="R122"/>
  <c r="R121"/>
  <c r="P122"/>
  <c r="P121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85"/>
  <c i="7" r="J37"/>
  <c r="J36"/>
  <c i="1" r="AY100"/>
  <c i="7" r="J35"/>
  <c i="1" r="AX100"/>
  <c i="7" r="BI533"/>
  <c r="BH533"/>
  <c r="BG533"/>
  <c r="BF533"/>
  <c r="T533"/>
  <c r="T532"/>
  <c r="R533"/>
  <c r="R532"/>
  <c r="P533"/>
  <c r="P532"/>
  <c r="BI529"/>
  <c r="BH529"/>
  <c r="BG529"/>
  <c r="BF529"/>
  <c r="T529"/>
  <c r="R529"/>
  <c r="P529"/>
  <c r="BI525"/>
  <c r="BH525"/>
  <c r="BG525"/>
  <c r="BF525"/>
  <c r="T525"/>
  <c r="R525"/>
  <c r="P525"/>
  <c r="BI518"/>
  <c r="BH518"/>
  <c r="BG518"/>
  <c r="BF518"/>
  <c r="T518"/>
  <c r="R518"/>
  <c r="P518"/>
  <c r="BI513"/>
  <c r="BH513"/>
  <c r="BG513"/>
  <c r="BF513"/>
  <c r="T513"/>
  <c r="R513"/>
  <c r="P513"/>
  <c r="BI507"/>
  <c r="BH507"/>
  <c r="BG507"/>
  <c r="BF507"/>
  <c r="T507"/>
  <c r="R507"/>
  <c r="P507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77"/>
  <c r="BH477"/>
  <c r="BG477"/>
  <c r="BF477"/>
  <c r="T477"/>
  <c r="R477"/>
  <c r="P477"/>
  <c r="BI473"/>
  <c r="BH473"/>
  <c r="BG473"/>
  <c r="BF473"/>
  <c r="T473"/>
  <c r="R473"/>
  <c r="P473"/>
  <c r="BI466"/>
  <c r="BH466"/>
  <c r="BG466"/>
  <c r="BF466"/>
  <c r="T466"/>
  <c r="R466"/>
  <c r="P466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6"/>
  <c r="BH446"/>
  <c r="BG446"/>
  <c r="BF446"/>
  <c r="T446"/>
  <c r="R446"/>
  <c r="P446"/>
  <c r="BI444"/>
  <c r="BH444"/>
  <c r="BG444"/>
  <c r="BF444"/>
  <c r="T444"/>
  <c r="R444"/>
  <c r="P444"/>
  <c r="BI439"/>
  <c r="BH439"/>
  <c r="BG439"/>
  <c r="BF439"/>
  <c r="T439"/>
  <c r="R439"/>
  <c r="P439"/>
  <c r="BI437"/>
  <c r="BH437"/>
  <c r="BG437"/>
  <c r="BF437"/>
  <c r="T437"/>
  <c r="R437"/>
  <c r="P437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1"/>
  <c r="BH371"/>
  <c r="BG371"/>
  <c r="BF371"/>
  <c r="T371"/>
  <c r="R371"/>
  <c r="P371"/>
  <c r="BI367"/>
  <c r="BH367"/>
  <c r="BG367"/>
  <c r="BF367"/>
  <c r="T367"/>
  <c r="R367"/>
  <c r="P367"/>
  <c r="BI361"/>
  <c r="BH361"/>
  <c r="BG361"/>
  <c r="BF361"/>
  <c r="T361"/>
  <c r="R361"/>
  <c r="P361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26"/>
  <c r="BH326"/>
  <c r="BG326"/>
  <c r="BF326"/>
  <c r="T326"/>
  <c r="R326"/>
  <c r="P326"/>
  <c r="BI324"/>
  <c r="BH324"/>
  <c r="BG324"/>
  <c r="BF324"/>
  <c r="T324"/>
  <c r="R324"/>
  <c r="P324"/>
  <c r="BI319"/>
  <c r="BH319"/>
  <c r="BG319"/>
  <c r="BF319"/>
  <c r="T319"/>
  <c r="R319"/>
  <c r="P319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T269"/>
  <c r="R270"/>
  <c r="R269"/>
  <c r="P270"/>
  <c r="P269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4"/>
  <c r="BH154"/>
  <c r="BG154"/>
  <c r="BF154"/>
  <c r="T154"/>
  <c r="R154"/>
  <c r="P154"/>
  <c r="BI149"/>
  <c r="BH149"/>
  <c r="BG149"/>
  <c r="BF149"/>
  <c r="T149"/>
  <c r="R149"/>
  <c r="P149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85"/>
  <c i="6" r="J37"/>
  <c r="J36"/>
  <c i="1" r="AY99"/>
  <c i="6" r="J35"/>
  <c i="1" r="AX99"/>
  <c i="6" r="BI260"/>
  <c r="BH260"/>
  <c r="BG260"/>
  <c r="BF260"/>
  <c r="T260"/>
  <c r="R260"/>
  <c r="P260"/>
  <c r="BI251"/>
  <c r="BH251"/>
  <c r="BG251"/>
  <c r="BF251"/>
  <c r="T251"/>
  <c r="R251"/>
  <c r="P251"/>
  <c r="BI246"/>
  <c r="BH246"/>
  <c r="BG246"/>
  <c r="BF246"/>
  <c r="T246"/>
  <c r="R246"/>
  <c r="P246"/>
  <c r="BI237"/>
  <c r="BH237"/>
  <c r="BG237"/>
  <c r="BF237"/>
  <c r="T237"/>
  <c r="R237"/>
  <c r="P237"/>
  <c r="BI231"/>
  <c r="BH231"/>
  <c r="BG231"/>
  <c r="BF231"/>
  <c r="T231"/>
  <c r="R231"/>
  <c r="P231"/>
  <c r="BI224"/>
  <c r="BH224"/>
  <c r="BG224"/>
  <c r="BF224"/>
  <c r="T224"/>
  <c r="R224"/>
  <c r="P224"/>
  <c r="BI218"/>
  <c r="BH218"/>
  <c r="BG218"/>
  <c r="BF218"/>
  <c r="T218"/>
  <c r="R218"/>
  <c r="P218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5" r="J37"/>
  <c r="J36"/>
  <c i="1" r="AY98"/>
  <c i="5" r="J35"/>
  <c i="1" r="AX98"/>
  <c i="5"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BI122"/>
  <c r="BH122"/>
  <c r="BG122"/>
  <c r="BF122"/>
  <c r="T122"/>
  <c r="T121"/>
  <c r="R122"/>
  <c r="R121"/>
  <c r="P122"/>
  <c r="P121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85"/>
  <c i="4" r="J37"/>
  <c r="J36"/>
  <c i="1" r="AY97"/>
  <c i="4" r="J35"/>
  <c i="1" r="AX97"/>
  <c i="4" r="BI412"/>
  <c r="BH412"/>
  <c r="BG412"/>
  <c r="BF412"/>
  <c r="T412"/>
  <c r="T411"/>
  <c r="R412"/>
  <c r="R411"/>
  <c r="P412"/>
  <c r="P411"/>
  <c r="BI408"/>
  <c r="BH408"/>
  <c r="BG408"/>
  <c r="BF408"/>
  <c r="T408"/>
  <c r="R408"/>
  <c r="P408"/>
  <c r="BI404"/>
  <c r="BH404"/>
  <c r="BG404"/>
  <c r="BF404"/>
  <c r="T404"/>
  <c r="R404"/>
  <c r="P404"/>
  <c r="BI396"/>
  <c r="BH396"/>
  <c r="BG396"/>
  <c r="BF396"/>
  <c r="T396"/>
  <c r="R396"/>
  <c r="P396"/>
  <c r="BI390"/>
  <c r="BH390"/>
  <c r="BG390"/>
  <c r="BF390"/>
  <c r="T390"/>
  <c r="R390"/>
  <c r="P390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3"/>
  <c r="BH363"/>
  <c r="BG363"/>
  <c r="BF363"/>
  <c r="T363"/>
  <c r="R363"/>
  <c r="P363"/>
  <c r="BI359"/>
  <c r="BH359"/>
  <c r="BG359"/>
  <c r="BF359"/>
  <c r="T359"/>
  <c r="R359"/>
  <c r="P359"/>
  <c r="BI353"/>
  <c r="BH353"/>
  <c r="BG353"/>
  <c r="BF353"/>
  <c r="T353"/>
  <c r="R353"/>
  <c r="P353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0"/>
  <c r="BH240"/>
  <c r="BG240"/>
  <c r="BF240"/>
  <c r="T240"/>
  <c r="R240"/>
  <c r="P240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1"/>
  <c r="BH141"/>
  <c r="BG141"/>
  <c r="BF141"/>
  <c r="T141"/>
  <c r="R141"/>
  <c r="P141"/>
  <c r="BI135"/>
  <c r="BH135"/>
  <c r="BG135"/>
  <c r="BF135"/>
  <c r="T135"/>
  <c r="R135"/>
  <c r="P135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114"/>
  <c i="3" r="J37"/>
  <c r="J36"/>
  <c i="1" r="AY96"/>
  <c i="3" r="J35"/>
  <c i="1" r="AX96"/>
  <c i="3" r="BI248"/>
  <c r="BH248"/>
  <c r="BG248"/>
  <c r="BF248"/>
  <c r="T248"/>
  <c r="R248"/>
  <c r="P248"/>
  <c r="BI244"/>
  <c r="BH244"/>
  <c r="BG244"/>
  <c r="BF244"/>
  <c r="T244"/>
  <c r="R244"/>
  <c r="P244"/>
  <c r="BI236"/>
  <c r="BH236"/>
  <c r="BG236"/>
  <c r="BF236"/>
  <c r="T236"/>
  <c r="R236"/>
  <c r="P236"/>
  <c r="BI230"/>
  <c r="BH230"/>
  <c r="BG230"/>
  <c r="BF230"/>
  <c r="T230"/>
  <c r="R230"/>
  <c r="P230"/>
  <c r="BI222"/>
  <c r="BH222"/>
  <c r="BG222"/>
  <c r="BF222"/>
  <c r="T222"/>
  <c r="R222"/>
  <c r="P222"/>
  <c r="BI213"/>
  <c r="BH213"/>
  <c r="BG213"/>
  <c r="BF213"/>
  <c r="T213"/>
  <c r="R213"/>
  <c r="P213"/>
  <c r="BI208"/>
  <c r="BH208"/>
  <c r="BG208"/>
  <c r="BF208"/>
  <c r="T208"/>
  <c r="R208"/>
  <c r="P208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92"/>
  <c r="J17"/>
  <c r="J12"/>
  <c r="J113"/>
  <c r="E7"/>
  <c r="E109"/>
  <c i="2" r="J126"/>
  <c r="J37"/>
  <c r="J36"/>
  <c i="1" r="AY95"/>
  <c i="2" r="J35"/>
  <c i="1" r="AX95"/>
  <c i="2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J97"/>
  <c r="J121"/>
  <c r="F121"/>
  <c r="F119"/>
  <c r="E117"/>
  <c r="J91"/>
  <c r="F91"/>
  <c r="F89"/>
  <c r="E87"/>
  <c r="J24"/>
  <c r="E24"/>
  <c r="J92"/>
  <c r="J23"/>
  <c r="J18"/>
  <c r="E18"/>
  <c r="F122"/>
  <c r="J17"/>
  <c r="J12"/>
  <c r="J89"/>
  <c r="E7"/>
  <c r="E85"/>
  <c i="1" r="L90"/>
  <c r="AM90"/>
  <c r="AM89"/>
  <c r="L89"/>
  <c r="AM87"/>
  <c r="L87"/>
  <c r="L85"/>
  <c r="L84"/>
  <c i="2" r="J180"/>
  <c r="J152"/>
  <c r="J187"/>
  <c r="BK160"/>
  <c r="J139"/>
  <c r="BK187"/>
  <c r="BK176"/>
  <c r="J160"/>
  <c r="BK135"/>
  <c i="3" r="J248"/>
  <c r="BK213"/>
  <c r="BK125"/>
  <c r="BK236"/>
  <c r="J208"/>
  <c r="J187"/>
  <c r="BK133"/>
  <c r="BK201"/>
  <c r="J169"/>
  <c r="BK195"/>
  <c r="BK159"/>
  <c r="BK121"/>
  <c i="4" r="BK359"/>
  <c r="J325"/>
  <c r="BK301"/>
  <c r="BK272"/>
  <c r="J201"/>
  <c r="BK178"/>
  <c r="J153"/>
  <c r="BK412"/>
  <c r="BK390"/>
  <c r="J363"/>
  <c r="J346"/>
  <c r="J332"/>
  <c r="J317"/>
  <c r="J307"/>
  <c r="BK280"/>
  <c r="BK240"/>
  <c r="J211"/>
  <c r="J165"/>
  <c r="J404"/>
  <c r="J380"/>
  <c r="BK346"/>
  <c r="BK323"/>
  <c r="J301"/>
  <c r="J288"/>
  <c r="J280"/>
  <c r="BK262"/>
  <c r="J228"/>
  <c r="BK211"/>
  <c r="BK165"/>
  <c r="J141"/>
  <c r="BK228"/>
  <c r="BK187"/>
  <c r="BK141"/>
  <c i="5" r="BK154"/>
  <c r="J139"/>
  <c r="BK177"/>
  <c r="BK163"/>
  <c r="BK148"/>
  <c r="J166"/>
  <c r="J154"/>
  <c r="J148"/>
  <c r="J133"/>
  <c i="6" r="J231"/>
  <c r="BK218"/>
  <c r="J148"/>
  <c r="BK237"/>
  <c r="BK175"/>
  <c r="J237"/>
  <c r="BK196"/>
  <c r="BK160"/>
  <c r="J125"/>
  <c r="BK224"/>
  <c r="BK188"/>
  <c r="BK154"/>
  <c i="7" r="BK458"/>
  <c r="J446"/>
  <c r="J419"/>
  <c r="BK379"/>
  <c r="J334"/>
  <c r="BK265"/>
  <c r="J229"/>
  <c r="J207"/>
  <c r="BK143"/>
  <c r="J533"/>
  <c r="J525"/>
  <c r="BK493"/>
  <c r="BK437"/>
  <c r="J407"/>
  <c r="J396"/>
  <c r="J367"/>
  <c r="J348"/>
  <c r="BK270"/>
  <c r="BK247"/>
  <c r="J233"/>
  <c r="BK192"/>
  <c r="J136"/>
  <c r="BK485"/>
  <c r="J466"/>
  <c r="J433"/>
  <c r="BK409"/>
  <c r="BK396"/>
  <c r="J376"/>
  <c r="BK348"/>
  <c r="BK301"/>
  <c r="J265"/>
  <c r="J188"/>
  <c r="BK162"/>
  <c r="J507"/>
  <c r="BK455"/>
  <c r="BK444"/>
  <c r="J425"/>
  <c r="J389"/>
  <c r="J326"/>
  <c r="BK294"/>
  <c r="J270"/>
  <c r="BK223"/>
  <c r="BK198"/>
  <c r="BK177"/>
  <c i="8" r="J177"/>
  <c r="J157"/>
  <c r="J133"/>
  <c r="J122"/>
  <c r="J186"/>
  <c r="BK180"/>
  <c r="BK165"/>
  <c r="BK157"/>
  <c r="BK142"/>
  <c r="BK127"/>
  <c r="BK189"/>
  <c r="BK174"/>
  <c r="J147"/>
  <c r="J136"/>
  <c r="BK204"/>
  <c r="J194"/>
  <c r="J183"/>
  <c r="BK171"/>
  <c r="J165"/>
  <c r="BK136"/>
  <c i="2" r="BK164"/>
  <c i="1" r="AS94"/>
  <c i="2" r="BK132"/>
  <c r="BK183"/>
  <c r="J164"/>
  <c r="J148"/>
  <c i="3" r="BK244"/>
  <c r="BK175"/>
  <c r="J121"/>
  <c r="J230"/>
  <c r="J201"/>
  <c r="J140"/>
  <c r="BK208"/>
  <c r="J175"/>
  <c r="J159"/>
  <c r="BK140"/>
  <c r="J179"/>
  <c r="J133"/>
  <c i="4" r="J376"/>
  <c r="J330"/>
  <c r="J313"/>
  <c r="BK294"/>
  <c r="J286"/>
  <c r="BK252"/>
  <c r="J187"/>
  <c r="BK169"/>
  <c r="BK135"/>
  <c r="BK408"/>
  <c r="BK376"/>
  <c r="BK340"/>
  <c r="BK325"/>
  <c r="BK311"/>
  <c r="J290"/>
  <c r="J262"/>
  <c r="J232"/>
  <c r="J205"/>
  <c r="BK153"/>
  <c r="BK396"/>
  <c r="J372"/>
  <c r="J340"/>
  <c r="BK317"/>
  <c r="J297"/>
  <c r="J284"/>
  <c r="J268"/>
  <c r="J240"/>
  <c r="BK224"/>
  <c r="J197"/>
  <c r="BK148"/>
  <c r="BK248"/>
  <c r="BK197"/>
  <c r="J175"/>
  <c i="5" r="J174"/>
  <c r="BK142"/>
  <c r="BK127"/>
  <c r="BK166"/>
  <c r="J145"/>
  <c r="J163"/>
  <c r="BK145"/>
  <c r="J142"/>
  <c i="6" r="BK251"/>
  <c r="BK179"/>
  <c r="J137"/>
  <c r="BK200"/>
  <c r="J154"/>
  <c r="BK246"/>
  <c r="J200"/>
  <c r="J165"/>
  <c r="J131"/>
  <c r="J246"/>
  <c r="J196"/>
  <c r="BK170"/>
  <c i="7" r="J497"/>
  <c r="J453"/>
  <c r="J431"/>
  <c r="BK413"/>
  <c r="J339"/>
  <c r="BK307"/>
  <c r="BK256"/>
  <c r="BK201"/>
  <c r="J192"/>
  <c r="J162"/>
  <c r="BK129"/>
  <c r="BK529"/>
  <c r="BK518"/>
  <c r="BK497"/>
  <c r="J477"/>
  <c r="J427"/>
  <c r="J403"/>
  <c r="BK383"/>
  <c r="BK357"/>
  <c r="J287"/>
  <c r="BK250"/>
  <c r="BK216"/>
  <c r="J184"/>
  <c r="BK507"/>
  <c r="BK477"/>
  <c r="J444"/>
  <c r="BK425"/>
  <c r="BK407"/>
  <c r="J392"/>
  <c r="BK371"/>
  <c r="J352"/>
  <c r="J324"/>
  <c r="BK287"/>
  <c r="BK239"/>
  <c r="BK184"/>
  <c r="BK513"/>
  <c r="BK466"/>
  <c r="BK451"/>
  <c r="BK427"/>
  <c r="BK376"/>
  <c r="BK334"/>
  <c r="J307"/>
  <c r="J260"/>
  <c r="BK219"/>
  <c r="BK180"/>
  <c r="J129"/>
  <c i="8" r="BK194"/>
  <c r="BK168"/>
  <c r="J127"/>
  <c r="J204"/>
  <c r="BK183"/>
  <c r="BK177"/>
  <c r="J171"/>
  <c r="J162"/>
  <c r="BK147"/>
  <c r="BK133"/>
  <c r="BK201"/>
  <c r="BK186"/>
  <c r="BK152"/>
  <c r="BK139"/>
  <c r="J180"/>
  <c r="J168"/>
  <c r="J142"/>
  <c r="BK122"/>
  <c i="2" r="J156"/>
  <c r="J144"/>
  <c r="J183"/>
  <c r="J169"/>
  <c r="BK144"/>
  <c r="BK128"/>
  <c r="J173"/>
  <c r="BK156"/>
  <c r="J132"/>
  <c i="3" r="J236"/>
  <c r="BK169"/>
  <c r="BK248"/>
  <c r="BK222"/>
  <c r="BK191"/>
  <c r="J147"/>
  <c r="J222"/>
  <c r="J195"/>
  <c r="BK164"/>
  <c r="J191"/>
  <c r="BK147"/>
  <c i="4" r="BK384"/>
  <c r="BK332"/>
  <c r="BK305"/>
  <c r="BK288"/>
  <c r="BK268"/>
  <c r="BK194"/>
  <c r="BK175"/>
  <c r="J148"/>
  <c r="BK404"/>
  <c r="BK380"/>
  <c r="BK353"/>
  <c r="BK338"/>
  <c r="BK319"/>
  <c r="J311"/>
  <c r="BK284"/>
  <c r="J252"/>
  <c r="J216"/>
  <c r="J169"/>
  <c r="J408"/>
  <c r="J384"/>
  <c r="J353"/>
  <c r="BK343"/>
  <c r="J319"/>
  <c r="J294"/>
  <c r="BK277"/>
  <c r="J257"/>
  <c r="BK232"/>
  <c r="BK205"/>
  <c r="J157"/>
  <c r="J135"/>
  <c r="J194"/>
  <c r="BK157"/>
  <c i="5" r="BK160"/>
  <c r="BK133"/>
  <c r="BK169"/>
  <c r="BK157"/>
  <c r="BK122"/>
  <c r="J157"/>
  <c r="J169"/>
  <c r="BK139"/>
  <c r="J122"/>
  <c i="6" r="J224"/>
  <c r="BK165"/>
  <c r="BK125"/>
  <c r="BK204"/>
  <c r="J170"/>
  <c r="J251"/>
  <c r="J204"/>
  <c r="BK184"/>
  <c r="BK121"/>
  <c r="J218"/>
  <c r="J184"/>
  <c r="J160"/>
  <c r="BK131"/>
  <c i="7" r="J451"/>
  <c r="BK421"/>
  <c r="BK386"/>
  <c r="BK343"/>
  <c r="J311"/>
  <c r="J247"/>
  <c r="BK210"/>
  <c r="J154"/>
  <c r="BK136"/>
  <c r="J529"/>
  <c r="J518"/>
  <c r="J489"/>
  <c r="J413"/>
  <c r="J399"/>
  <c r="BK389"/>
  <c r="J361"/>
  <c r="J283"/>
  <c r="J256"/>
  <c r="BK243"/>
  <c r="J210"/>
  <c r="J167"/>
  <c r="BK489"/>
  <c r="J473"/>
  <c r="J437"/>
  <c r="BK419"/>
  <c r="BK403"/>
  <c r="J383"/>
  <c r="J357"/>
  <c r="BK326"/>
  <c r="BK276"/>
  <c r="J219"/>
  <c r="J180"/>
  <c r="BK154"/>
  <c r="BK473"/>
  <c r="BK453"/>
  <c r="BK439"/>
  <c r="J415"/>
  <c r="J371"/>
  <c r="BK324"/>
  <c r="J276"/>
  <c r="BK229"/>
  <c r="J201"/>
  <c r="BK171"/>
  <c r="J143"/>
  <c i="8" r="J189"/>
  <c r="BK162"/>
  <c r="J139"/>
  <c i="2" r="BK173"/>
  <c r="BK139"/>
  <c r="J176"/>
  <c r="BK148"/>
  <c r="J135"/>
  <c r="BK180"/>
  <c r="BK169"/>
  <c r="BK152"/>
  <c r="J128"/>
  <c i="3" r="BK187"/>
  <c r="J129"/>
  <c r="J244"/>
  <c r="J213"/>
  <c r="J153"/>
  <c r="BK230"/>
  <c r="BK179"/>
  <c r="BK153"/>
  <c r="J125"/>
  <c r="J164"/>
  <c r="BK129"/>
  <c i="4" r="BK372"/>
  <c r="J323"/>
  <c r="BK297"/>
  <c r="BK290"/>
  <c r="BK257"/>
  <c r="J184"/>
  <c r="BK161"/>
  <c r="J127"/>
  <c r="J396"/>
  <c r="J359"/>
  <c r="J343"/>
  <c r="BK330"/>
  <c r="BK313"/>
  <c r="J305"/>
  <c r="J277"/>
  <c r="J224"/>
  <c r="BK184"/>
  <c r="J412"/>
  <c r="J390"/>
  <c r="BK363"/>
  <c r="J338"/>
  <c r="BK307"/>
  <c r="BK286"/>
  <c r="J272"/>
  <c r="J248"/>
  <c r="BK216"/>
  <c r="J161"/>
  <c r="BK127"/>
  <c r="BK201"/>
  <c r="J178"/>
  <c i="5" r="BK151"/>
  <c r="BK136"/>
  <c r="BK174"/>
  <c r="J151"/>
  <c r="J177"/>
  <c r="J160"/>
  <c r="J127"/>
  <c r="J136"/>
  <c i="6" r="BK260"/>
  <c r="BK210"/>
  <c r="BK142"/>
  <c r="J121"/>
  <c r="J179"/>
  <c r="J142"/>
  <c r="BK231"/>
  <c r="J188"/>
  <c r="BK148"/>
  <c r="J260"/>
  <c r="J210"/>
  <c r="J175"/>
  <c r="BK137"/>
  <c i="7" r="J493"/>
  <c r="J439"/>
  <c r="BK415"/>
  <c r="BK361"/>
  <c r="BK319"/>
  <c r="J301"/>
  <c r="BK233"/>
  <c r="J223"/>
  <c r="J149"/>
  <c r="BK533"/>
  <c r="BK525"/>
  <c r="J513"/>
  <c r="J485"/>
  <c r="BK433"/>
  <c r="BK392"/>
  <c r="J379"/>
  <c r="BK352"/>
  <c r="BK311"/>
  <c r="BK260"/>
  <c r="J239"/>
  <c r="J198"/>
  <c r="J177"/>
  <c r="BK501"/>
  <c r="J455"/>
  <c r="BK431"/>
  <c r="J409"/>
  <c r="BK399"/>
  <c r="J386"/>
  <c r="BK367"/>
  <c r="BK339"/>
  <c r="J294"/>
  <c r="J243"/>
  <c r="J216"/>
  <c r="BK167"/>
  <c r="BK149"/>
  <c r="J501"/>
  <c r="J458"/>
  <c r="BK446"/>
  <c r="J421"/>
  <c r="J343"/>
  <c r="J319"/>
  <c r="BK283"/>
  <c r="J250"/>
  <c r="BK207"/>
  <c r="BK188"/>
  <c r="J171"/>
  <c i="8" r="J201"/>
  <c r="J174"/>
  <c r="J152"/>
  <c i="2" l="1" r="P127"/>
  <c r="BK147"/>
  <c r="J147"/>
  <c r="J101"/>
  <c r="BK172"/>
  <c r="J172"/>
  <c r="J103"/>
  <c r="BK179"/>
  <c r="J179"/>
  <c r="J104"/>
  <c i="3" r="BK120"/>
  <c r="J120"/>
  <c r="J97"/>
  <c r="P174"/>
  <c r="P200"/>
  <c i="4" r="T126"/>
  <c r="T210"/>
  <c r="R267"/>
  <c r="BK352"/>
  <c r="J352"/>
  <c r="J101"/>
  <c r="BK403"/>
  <c r="J403"/>
  <c r="J103"/>
  <c i="5" r="P132"/>
  <c r="P125"/>
  <c r="P120"/>
  <c i="1" r="AU98"/>
  <c i="6" r="BK120"/>
  <c r="J120"/>
  <c r="J97"/>
  <c r="P183"/>
  <c r="R209"/>
  <c i="7" r="R128"/>
  <c r="R238"/>
  <c r="R275"/>
  <c r="BK366"/>
  <c r="J366"/>
  <c r="J102"/>
  <c r="T465"/>
  <c r="T524"/>
  <c r="T523"/>
  <c i="2" r="R127"/>
  <c r="R147"/>
  <c r="R143"/>
  <c r="P172"/>
  <c r="P179"/>
  <c i="3" r="R120"/>
  <c r="R174"/>
  <c r="T200"/>
  <c i="4" r="BK126"/>
  <c r="J126"/>
  <c r="J98"/>
  <c r="P210"/>
  <c r="T267"/>
  <c r="P352"/>
  <c r="R403"/>
  <c r="R402"/>
  <c i="5" r="BK132"/>
  <c r="J132"/>
  <c r="J100"/>
  <c i="6" r="R120"/>
  <c r="BK183"/>
  <c r="J183"/>
  <c r="J98"/>
  <c r="BK209"/>
  <c r="J209"/>
  <c r="J99"/>
  <c i="7" r="P128"/>
  <c r="T238"/>
  <c r="T275"/>
  <c r="T366"/>
  <c r="P465"/>
  <c r="BK524"/>
  <c r="J524"/>
  <c r="J105"/>
  <c i="8" r="R132"/>
  <c r="R125"/>
  <c r="R120"/>
  <c i="2" r="BK127"/>
  <c r="J127"/>
  <c r="J98"/>
  <c r="T147"/>
  <c r="T143"/>
  <c r="T172"/>
  <c r="T179"/>
  <c i="3" r="P120"/>
  <c r="P119"/>
  <c i="1" r="AU96"/>
  <c i="3" r="BK174"/>
  <c r="J174"/>
  <c r="J98"/>
  <c r="R200"/>
  <c i="4" r="P126"/>
  <c r="R210"/>
  <c r="BK267"/>
  <c r="J267"/>
  <c r="J100"/>
  <c r="R352"/>
  <c r="T403"/>
  <c r="T402"/>
  <c i="5" r="T132"/>
  <c r="T125"/>
  <c r="T120"/>
  <c i="6" r="T120"/>
  <c r="T183"/>
  <c r="P209"/>
  <c i="7" r="BK128"/>
  <c r="J128"/>
  <c r="J98"/>
  <c r="P238"/>
  <c r="P275"/>
  <c r="R366"/>
  <c r="BK465"/>
  <c r="J465"/>
  <c r="J103"/>
  <c r="P524"/>
  <c r="P523"/>
  <c i="8" r="T132"/>
  <c r="T125"/>
  <c r="T120"/>
  <c i="2" r="T127"/>
  <c r="P147"/>
  <c r="P143"/>
  <c r="R172"/>
  <c r="R179"/>
  <c i="3" r="T120"/>
  <c r="T119"/>
  <c r="T174"/>
  <c r="BK200"/>
  <c r="J200"/>
  <c r="J99"/>
  <c i="4" r="R126"/>
  <c r="R125"/>
  <c r="R124"/>
  <c r="BK210"/>
  <c r="J210"/>
  <c r="J99"/>
  <c r="P267"/>
  <c r="T352"/>
  <c r="P403"/>
  <c r="P402"/>
  <c i="5" r="R132"/>
  <c r="R125"/>
  <c r="R120"/>
  <c i="6" r="P120"/>
  <c r="P119"/>
  <c i="1" r="AU99"/>
  <c i="6" r="R183"/>
  <c r="T209"/>
  <c i="7" r="T128"/>
  <c r="T127"/>
  <c r="T126"/>
  <c r="BK238"/>
  <c r="J238"/>
  <c r="J99"/>
  <c r="BK275"/>
  <c r="J275"/>
  <c r="J101"/>
  <c r="P366"/>
  <c r="R465"/>
  <c r="R524"/>
  <c r="R523"/>
  <c i="8" r="BK132"/>
  <c r="J132"/>
  <c r="J100"/>
  <c r="P132"/>
  <c r="P125"/>
  <c r="P120"/>
  <c i="1" r="AU101"/>
  <c i="2" r="BK168"/>
  <c r="J168"/>
  <c r="J102"/>
  <c r="BK186"/>
  <c r="J186"/>
  <c r="J105"/>
  <c i="4" r="BK411"/>
  <c r="J411"/>
  <c r="J104"/>
  <c i="5" r="BK121"/>
  <c r="J121"/>
  <c r="J97"/>
  <c i="7" r="BK532"/>
  <c r="J532"/>
  <c r="J106"/>
  <c i="8" r="BK121"/>
  <c r="J121"/>
  <c r="J97"/>
  <c i="2" r="BK138"/>
  <c r="J138"/>
  <c r="J99"/>
  <c r="BK143"/>
  <c r="J143"/>
  <c r="J100"/>
  <c i="5" r="BK126"/>
  <c r="BK125"/>
  <c r="BK120"/>
  <c r="J120"/>
  <c i="7" r="BK269"/>
  <c r="J269"/>
  <c r="J100"/>
  <c i="8" r="BK126"/>
  <c r="J126"/>
  <c r="J99"/>
  <c r="J92"/>
  <c r="BE127"/>
  <c r="BE147"/>
  <c r="BE157"/>
  <c r="BE174"/>
  <c r="BE201"/>
  <c r="J89"/>
  <c r="E110"/>
  <c r="BE122"/>
  <c r="BE162"/>
  <c r="BE165"/>
  <c r="BE168"/>
  <c r="BE177"/>
  <c r="BE204"/>
  <c r="F117"/>
  <c r="BE136"/>
  <c r="BE152"/>
  <c r="BE171"/>
  <c r="BE189"/>
  <c r="BE194"/>
  <c r="BE133"/>
  <c r="BE139"/>
  <c r="BE142"/>
  <c r="BE180"/>
  <c r="BE183"/>
  <c r="BE186"/>
  <c i="7" r="J89"/>
  <c r="E116"/>
  <c r="BE129"/>
  <c r="BE149"/>
  <c r="BE188"/>
  <c r="BE192"/>
  <c r="BE210"/>
  <c r="BE233"/>
  <c r="BE239"/>
  <c r="BE243"/>
  <c r="BE256"/>
  <c r="BE260"/>
  <c r="BE307"/>
  <c r="BE343"/>
  <c r="BE348"/>
  <c r="BE361"/>
  <c r="BE367"/>
  <c r="BE379"/>
  <c r="BE383"/>
  <c r="BE389"/>
  <c r="BE392"/>
  <c r="BE413"/>
  <c r="BE433"/>
  <c r="BE477"/>
  <c r="BE485"/>
  <c r="F92"/>
  <c r="BE136"/>
  <c r="BE171"/>
  <c r="BE180"/>
  <c r="BE198"/>
  <c r="BE207"/>
  <c r="BE229"/>
  <c r="BE250"/>
  <c r="BE311"/>
  <c r="BE376"/>
  <c r="BE396"/>
  <c r="BE399"/>
  <c r="BE403"/>
  <c r="BE407"/>
  <c r="BE409"/>
  <c r="BE437"/>
  <c r="BE451"/>
  <c r="BE489"/>
  <c r="BE493"/>
  <c r="BE497"/>
  <c r="BE513"/>
  <c r="BE143"/>
  <c r="BE154"/>
  <c r="BE177"/>
  <c r="BE184"/>
  <c r="BE201"/>
  <c r="BE219"/>
  <c r="BE223"/>
  <c r="BE287"/>
  <c r="BE294"/>
  <c r="BE301"/>
  <c r="BE319"/>
  <c r="BE324"/>
  <c r="BE326"/>
  <c r="BE334"/>
  <c r="BE339"/>
  <c r="BE386"/>
  <c r="BE415"/>
  <c r="BE425"/>
  <c r="BE446"/>
  <c r="BE453"/>
  <c r="BE455"/>
  <c r="BE458"/>
  <c r="BE507"/>
  <c r="BE525"/>
  <c r="BE529"/>
  <c r="BE533"/>
  <c r="J92"/>
  <c r="BE162"/>
  <c r="BE167"/>
  <c r="BE216"/>
  <c r="BE247"/>
  <c r="BE265"/>
  <c r="BE270"/>
  <c r="BE276"/>
  <c r="BE283"/>
  <c r="BE352"/>
  <c r="BE357"/>
  <c r="BE371"/>
  <c r="BE419"/>
  <c r="BE421"/>
  <c r="BE427"/>
  <c r="BE431"/>
  <c r="BE439"/>
  <c r="BE444"/>
  <c r="BE466"/>
  <c r="BE473"/>
  <c r="BE501"/>
  <c r="BE518"/>
  <c i="5" r="J96"/>
  <c r="J125"/>
  <c r="J98"/>
  <c r="J126"/>
  <c r="J99"/>
  <c i="6" r="E85"/>
  <c r="J89"/>
  <c r="F92"/>
  <c r="J116"/>
  <c r="BE121"/>
  <c r="BE196"/>
  <c r="BE218"/>
  <c r="BE224"/>
  <c r="BE231"/>
  <c r="BE260"/>
  <c r="BE125"/>
  <c r="BE131"/>
  <c r="BE148"/>
  <c r="BE175"/>
  <c r="BE204"/>
  <c r="BE210"/>
  <c r="BE154"/>
  <c r="BE184"/>
  <c r="BE188"/>
  <c r="BE237"/>
  <c r="BE251"/>
  <c r="BE137"/>
  <c r="BE142"/>
  <c r="BE160"/>
  <c r="BE165"/>
  <c r="BE170"/>
  <c r="BE179"/>
  <c r="BE200"/>
  <c r="BE246"/>
  <c i="4" r="BK402"/>
  <c r="J402"/>
  <c r="J102"/>
  <c i="5" r="E110"/>
  <c r="BE133"/>
  <c r="BE142"/>
  <c r="BE145"/>
  <c r="BE151"/>
  <c r="BE154"/>
  <c r="BE160"/>
  <c r="BE166"/>
  <c r="J89"/>
  <c r="F92"/>
  <c r="J117"/>
  <c r="BE122"/>
  <c r="BE127"/>
  <c r="BE139"/>
  <c r="BE148"/>
  <c r="BE177"/>
  <c r="BE136"/>
  <c r="BE157"/>
  <c r="BE163"/>
  <c r="BE169"/>
  <c r="BE174"/>
  <c i="4" r="F92"/>
  <c r="BE194"/>
  <c r="BE211"/>
  <c r="BE216"/>
  <c r="BE240"/>
  <c r="E85"/>
  <c r="J121"/>
  <c r="BE148"/>
  <c r="BE169"/>
  <c r="BE187"/>
  <c r="BE205"/>
  <c r="BE224"/>
  <c r="BE248"/>
  <c r="BE257"/>
  <c r="BE272"/>
  <c r="BE284"/>
  <c r="BE290"/>
  <c r="BE313"/>
  <c r="BE319"/>
  <c r="BE340"/>
  <c r="BE343"/>
  <c r="BE353"/>
  <c r="BE363"/>
  <c r="BE404"/>
  <c r="BE127"/>
  <c r="BE135"/>
  <c r="BE141"/>
  <c r="BE165"/>
  <c r="BE175"/>
  <c r="BE262"/>
  <c r="BE277"/>
  <c r="BE280"/>
  <c r="BE288"/>
  <c r="BE301"/>
  <c r="BE305"/>
  <c r="BE346"/>
  <c r="BE372"/>
  <c r="BE384"/>
  <c r="BE390"/>
  <c r="BE408"/>
  <c r="BE412"/>
  <c r="J89"/>
  <c r="BE153"/>
  <c r="BE157"/>
  <c r="BE161"/>
  <c r="BE178"/>
  <c r="BE184"/>
  <c r="BE197"/>
  <c r="BE201"/>
  <c r="BE228"/>
  <c r="BE232"/>
  <c r="BE252"/>
  <c r="BE268"/>
  <c r="BE286"/>
  <c r="BE294"/>
  <c r="BE297"/>
  <c r="BE307"/>
  <c r="BE311"/>
  <c r="BE317"/>
  <c r="BE323"/>
  <c r="BE325"/>
  <c r="BE330"/>
  <c r="BE332"/>
  <c r="BE338"/>
  <c r="BE359"/>
  <c r="BE376"/>
  <c r="BE380"/>
  <c r="BE396"/>
  <c i="3" r="E85"/>
  <c r="F116"/>
  <c r="BE121"/>
  <c r="BE153"/>
  <c r="BE169"/>
  <c r="BE195"/>
  <c r="BE201"/>
  <c r="BE213"/>
  <c r="J116"/>
  <c r="BE179"/>
  <c r="BE191"/>
  <c r="BE236"/>
  <c r="BE244"/>
  <c r="BE248"/>
  <c r="BE125"/>
  <c r="BE147"/>
  <c r="BE175"/>
  <c r="BE230"/>
  <c r="J89"/>
  <c r="BE129"/>
  <c r="BE133"/>
  <c r="BE140"/>
  <c r="BE159"/>
  <c r="BE164"/>
  <c r="BE187"/>
  <c r="BE208"/>
  <c r="BE222"/>
  <c i="2" r="F92"/>
  <c r="J119"/>
  <c r="BE128"/>
  <c r="E115"/>
  <c r="J122"/>
  <c r="BE139"/>
  <c r="BE148"/>
  <c r="BE152"/>
  <c r="BE164"/>
  <c r="BE169"/>
  <c r="BE173"/>
  <c r="BE180"/>
  <c r="BE183"/>
  <c r="BE156"/>
  <c r="BE176"/>
  <c r="BE132"/>
  <c r="BE135"/>
  <c r="BE144"/>
  <c r="BE160"/>
  <c r="BE187"/>
  <c r="J34"/>
  <c i="1" r="AW95"/>
  <c i="3" r="F37"/>
  <c i="1" r="BD96"/>
  <c i="3" r="F35"/>
  <c i="1" r="BB96"/>
  <c i="4" r="F35"/>
  <c i="1" r="BB97"/>
  <c i="5" r="F37"/>
  <c i="1" r="BD98"/>
  <c i="5" r="F35"/>
  <c i="1" r="BB98"/>
  <c i="6" r="F34"/>
  <c i="1" r="BA99"/>
  <c i="7" r="F37"/>
  <c i="1" r="BD100"/>
  <c i="8" r="F36"/>
  <c i="1" r="BC101"/>
  <c i="8" r="F34"/>
  <c i="1" r="BA101"/>
  <c i="2" r="F37"/>
  <c i="1" r="BD95"/>
  <c i="3" r="J34"/>
  <c i="1" r="AW96"/>
  <c i="4" r="F34"/>
  <c i="1" r="BA97"/>
  <c i="4" r="J34"/>
  <c i="1" r="AW97"/>
  <c i="5" r="F34"/>
  <c i="1" r="BA98"/>
  <c i="6" r="J34"/>
  <c i="1" r="AW99"/>
  <c i="7" r="F34"/>
  <c i="1" r="BA100"/>
  <c i="8" r="F35"/>
  <c i="1" r="BB101"/>
  <c i="8" r="F37"/>
  <c i="1" r="BD101"/>
  <c i="2" r="F35"/>
  <c i="1" r="BB95"/>
  <c i="2" r="F34"/>
  <c i="1" r="BA95"/>
  <c i="3" r="F34"/>
  <c i="1" r="BA96"/>
  <c i="4" r="F37"/>
  <c i="1" r="BD97"/>
  <c i="5" r="J34"/>
  <c i="1" r="AW98"/>
  <c i="6" r="F35"/>
  <c i="1" r="BB99"/>
  <c i="7" r="J34"/>
  <c i="1" r="AW100"/>
  <c i="8" r="J34"/>
  <c i="1" r="AW101"/>
  <c i="5" r="J30"/>
  <c i="2" r="F36"/>
  <c i="1" r="BC95"/>
  <c i="3" r="F36"/>
  <c i="1" r="BC96"/>
  <c i="4" r="F36"/>
  <c i="1" r="BC97"/>
  <c i="5" r="F36"/>
  <c i="1" r="BC98"/>
  <c i="6" r="F36"/>
  <c i="1" r="BC99"/>
  <c i="6" r="F37"/>
  <c i="1" r="BD99"/>
  <c i="7" r="F35"/>
  <c i="1" r="BB100"/>
  <c i="7" r="F36"/>
  <c i="1" r="BC100"/>
  <c i="7" l="1" r="P127"/>
  <c r="P126"/>
  <c i="1" r="AU100"/>
  <c i="6" r="T119"/>
  <c i="4" r="P125"/>
  <c r="P124"/>
  <c i="1" r="AU97"/>
  <c i="3" r="R119"/>
  <c i="2" r="R125"/>
  <c i="7" r="R127"/>
  <c r="R126"/>
  <c i="4" r="T125"/>
  <c r="T124"/>
  <c i="2" r="T125"/>
  <c i="6" r="R119"/>
  <c i="2" r="P125"/>
  <c i="1" r="AU95"/>
  <c r="AG98"/>
  <c i="7" r="BK127"/>
  <c r="J127"/>
  <c r="J97"/>
  <c r="BK523"/>
  <c r="J523"/>
  <c r="J104"/>
  <c i="8" r="BK125"/>
  <c r="J125"/>
  <c r="J98"/>
  <c i="3" r="BK119"/>
  <c r="J119"/>
  <c i="4" r="BK125"/>
  <c r="J125"/>
  <c r="J97"/>
  <c i="2" r="BK125"/>
  <c r="J125"/>
  <c r="J96"/>
  <c i="6" r="BK119"/>
  <c r="J119"/>
  <c r="J96"/>
  <c i="4" r="BK124"/>
  <c r="J124"/>
  <c r="J96"/>
  <c i="3" r="J33"/>
  <c i="1" r="AV96"/>
  <c r="AT96"/>
  <c i="5" r="J33"/>
  <c i="1" r="AV98"/>
  <c r="AT98"/>
  <c r="AN98"/>
  <c i="6" r="J33"/>
  <c i="1" r="AV99"/>
  <c r="AT99"/>
  <c r="BB94"/>
  <c r="W31"/>
  <c r="BA94"/>
  <c r="W30"/>
  <c i="8" r="J33"/>
  <c i="1" r="AV101"/>
  <c r="AT101"/>
  <c r="BD94"/>
  <c r="W33"/>
  <c i="3" r="J30"/>
  <c i="1" r="AG96"/>
  <c i="2" r="F33"/>
  <c i="1" r="AZ95"/>
  <c i="4" r="J33"/>
  <c i="1" r="AV97"/>
  <c r="AT97"/>
  <c i="8" r="F33"/>
  <c i="1" r="AZ101"/>
  <c r="BC94"/>
  <c r="AY94"/>
  <c i="3" r="F33"/>
  <c i="1" r="AZ96"/>
  <c i="5" r="F33"/>
  <c i="1" r="AZ98"/>
  <c i="6" r="F33"/>
  <c i="1" r="AZ99"/>
  <c i="7" r="J33"/>
  <c i="1" r="AV100"/>
  <c r="AT100"/>
  <c i="2" r="J33"/>
  <c i="1" r="AV95"/>
  <c r="AT95"/>
  <c i="4" r="F33"/>
  <c i="1" r="AZ97"/>
  <c i="7" r="F33"/>
  <c i="1" r="AZ100"/>
  <c i="8" l="1" r="BK120"/>
  <c r="J120"/>
  <c i="7" r="BK126"/>
  <c r="J126"/>
  <c r="J96"/>
  <c i="3" r="J96"/>
  <c i="5" r="J39"/>
  <c i="3" r="J39"/>
  <c i="1" r="AN96"/>
  <c r="AU94"/>
  <c i="8" r="J30"/>
  <c i="1" r="AG101"/>
  <c i="6" r="J30"/>
  <c i="1" r="AG99"/>
  <c i="2" r="J30"/>
  <c i="1" r="AG95"/>
  <c r="AX94"/>
  <c r="AZ94"/>
  <c r="W29"/>
  <c r="W32"/>
  <c i="4" r="J30"/>
  <c i="1" r="AG97"/>
  <c r="AW94"/>
  <c r="AK30"/>
  <c i="8" l="1" r="J39"/>
  <c i="2" r="J39"/>
  <c i="6" r="J39"/>
  <c i="8" r="J96"/>
  <c i="4" r="J39"/>
  <c i="1" r="AN97"/>
  <c r="AN99"/>
  <c r="AN101"/>
  <c r="AN95"/>
  <c i="7" r="J30"/>
  <c i="1" r="AG100"/>
  <c r="AG94"/>
  <c r="AK26"/>
  <c r="AV94"/>
  <c r="AK29"/>
  <c r="AK35"/>
  <c i="7" l="1" r="J39"/>
  <c i="1" r="AN100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<sst xmlns="http://schemas.openxmlformats.org/spreadsheetml/2006/main">
  <si>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</si>
  <si>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</si>
  <si>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</si>
  <si>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</si>
  <si>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</si>
  <si>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{6d1a6ea5-8d1b-445f-b317-7c1edd0dfaa7}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</si>
  <si>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</si>
  <si>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</si>
  <si>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</si>
  <si>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</si>
  <si>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</si>
  <si>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</si>
  <si>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</si>
  <si>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</si>
  <si>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</si>
  <si>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</si>
  <si>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</si>
  <si>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MK ul. Božkova, Český Těšín</t>
  </si>
  <si>
    <t>KSO:</t>
  </si>
  <si>
    <t>CC-CZ:</t>
  </si>
  <si>
    <t>Místo:</t>
  </si>
  <si>
    <t>Český Těšín</t>
  </si>
  <si>
    <t>Datum:</t>
  </si>
  <si>
    <t>14. 4. 2025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</si>
  <si>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</si>
  <si>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</si>
  <si>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</si>
  <si>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</si>
  <si>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</si>
  <si>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</si>
  <si>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</si>
  <si>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</si>
  <si>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</si>
  <si>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</si>
  <si>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</si>
  <si>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</si>
  <si>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</si>
  <si>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</si>
  <si>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</si>
  <si>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</si>
  <si>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</si>
  <si>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</si>
  <si>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</si>
  <si>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</si>
  <si>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</si>
  <si>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</si>
  <si>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</si>
  <si>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</si>
  <si>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</si>
  <si>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</si>
  <si>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</si>
  <si>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</si>
  <si>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</si>
  <si>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</si>
  <si>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</si>
  <si>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</si>
  <si>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</si>
  <si>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</si>
  <si>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</si>
  <si>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</si>
  <si>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</si>
  <si>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</si>
  <si>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</si>
  <si>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</si>
  <si>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</si>
  <si>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</si>
  <si>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</si>
  <si>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</si>
  <si>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</si>
  <si>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</si>
  <si>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</si>
  <si>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</si>
  <si>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</si>
  <si>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</si>
  <si>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</si>
  <si>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</si>
  <si>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</si>
  <si>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</si>
  <si>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</si>
  <si>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</si>
  <si>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</si>
  <si>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</si>
  <si>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</si>
  <si>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</si>
  <si>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</si>
  <si>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{8b5b416b-af85-461e-aeb1-dae094898cc0}</t>
  </si>
  <si>
    <t>2</t>
  </si>
  <si>
    <t>1.1</t>
  </si>
  <si>
    <t>MK Božkova - 1.část (bourání a odstraňování)</t>
  </si>
  <si>
    <t>{be70cb47-be94-4951-bda3-10830eb7a1cd}</t>
  </si>
  <si>
    <t>1.2</t>
  </si>
  <si>
    <t>MK Božkova - 1.část (ZÚ - km 0,100)</t>
  </si>
  <si>
    <t>{318b676f-2b70-45d2-a05c-aeaf52448a31}</t>
  </si>
  <si>
    <t>1.3</t>
  </si>
  <si>
    <t>MK Božkova - 1.část - trvalé dopravní značení</t>
  </si>
  <si>
    <t>{d96a19eb-c34f-4dec-ac9e-410e164e2c78}</t>
  </si>
  <si>
    <t>2.1</t>
  </si>
  <si>
    <t>MK Božkova - 2.část (bourání a odstraňování)</t>
  </si>
  <si>
    <t>{feff388f-8d64-461d-9d94-d2ccfb7b6b33}</t>
  </si>
  <si>
    <t>2.2</t>
  </si>
  <si>
    <t>MK Božkova - 2.část (km 0,100 - KÚ)</t>
  </si>
  <si>
    <t>{7e432e41-7159-472f-99c5-0eb3eb8d5b02}</t>
  </si>
  <si>
    <t>2.3</t>
  </si>
  <si>
    <t>MK Božkova - 2.část - trvalé dopravní značení</t>
  </si>
  <si>
    <t>{5748ab4a-8d4e-40cc-86ee-d029bb1e7fc2}</t>
  </si>
  <si>
    <t>KRYCÍ LIST SOUPISU PRACÍ</t>
  </si>
  <si>
    <t>Objekt:</t>
  </si>
  <si>
    <t>000 - Ostatní a vedlejší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</si>
  <si>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</si>
  <si>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</si>
  <si>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</si>
  <si>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</si>
  <si>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</si>
  <si>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</si>
  <si>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OST - Ostatní</t>
  </si>
  <si>
    <t>PUB - Publicita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</si>
  <si>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</si>
  <si>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</si>
  <si>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</si>
  <si>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</si>
  <si>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</si>
  <si>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</si>
  <si>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</si>
  <si>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</si>
  <si>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</si>
  <si>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</si>
  <si>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</si>
  <si>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</si>
  <si>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</si>
  <si>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</si>
  <si>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</si>
  <si>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</si>
  <si>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</si>
  <si>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</si>
  <si>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</si>
  <si>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</si>
  <si>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</si>
  <si>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</si>
  <si>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</t>
  </si>
  <si>
    <t>Ostatní</t>
  </si>
  <si>
    <t>4</t>
  </si>
  <si>
    <t>K</t>
  </si>
  <si>
    <t>049103000.0</t>
  </si>
  <si>
    <t>Náklady vzniklé v souvislosti s přípravou stavby</t>
  </si>
  <si>
    <t>KPL</t>
  </si>
  <si>
    <t>13588286</t>
  </si>
  <si>
    <t>PP</t>
  </si>
  <si>
    <t>Inženýrská činnost inženýrská činnost ostatní náklady vzniklé v souvislosti s realizací stavby</t>
  </si>
  <si>
    <t>P</t>
  </si>
  <si>
    <t xml:space="preserve">Poznámka k položce:_x000d_
Zajištění povolení a úhrada poplatků vzniklých na základě HMG zhotovitele v souladu s organizací výstavby (zvláštní užívání silnice, poplatky za užívání veřejného prostranství, škody na plodinách apod.)_x000d_
Vypracovat technologických postupů prací, a tyto potvrzené autorizovanou osobou zhotovitele a odsouhlasené autorským dozorem stavby a objednatelem předložit objednateli.  _x000d_
Vypracovat kontrolního a zkušebního plánu,  a tento potvrzený autorizovanou osobou zhotovitele a odsouhlasený autorským dozorem stavby a objednatelem předložit objednateli.</t>
  </si>
  <si>
    <t>VV</t>
  </si>
  <si>
    <t>049103000.1</t>
  </si>
  <si>
    <t>Náklady vzniklé v souvislosti s realizací stavby - pasport</t>
  </si>
  <si>
    <t>489333799</t>
  </si>
  <si>
    <t xml:space="preserve">Náklady vzniklé v souvislosti s realizací stavby
pasportizaci přilehlých domů a oplocení, zeleně a ploch, které nebudou stavbou přímo dotčeny (např. část chodníku, která má už novou dlažbu), ale jsou v blízkosti stavby, rovněž udělat pasportizaci komunikace, po které bude jezdit staveništní doprava a případné opravy při poškození (monitoring před zahájením prací a po dokončení prací se správcem komunikace),  nezbytné opravy komunikace po dokončení stavby (vysprávky – odstranění škod vzniklých staveništní dopravou)</t>
  </si>
  <si>
    <t>3</t>
  </si>
  <si>
    <t>049103000.2</t>
  </si>
  <si>
    <t>Náklady vzniklé v souvislosti s realizací stavby - fotodokumentace</t>
  </si>
  <si>
    <t>-750303109</t>
  </si>
  <si>
    <t>Náklady vzniklé v souvislosti s realizací stavby
Dodavatel zajistí zpracování fotodokumentace průběhu prací na
stavbě, kterou následně předá investorovi. Fotodokumentace bude
dokladovat postup prací, nasazení stavebních mechanismů i
provádění zkoušek. Snímky budou předány na CD ve složkách
pojmenovaných dle jednotlivých dnů.</t>
  </si>
  <si>
    <t>PUB</t>
  </si>
  <si>
    <t>Publicita</t>
  </si>
  <si>
    <t>993R</t>
  </si>
  <si>
    <t>Informační tabule</t>
  </si>
  <si>
    <t>KUS</t>
  </si>
  <si>
    <t>-778672698</t>
  </si>
  <si>
    <t>Billboard - informace o stavbě rozměr billboard - 1 x 1 m</t>
  </si>
  <si>
    <t>Poznámka k položce:_x000d_
dodávka,montáž,údržba, demontáž vč.dopravy</t>
  </si>
  <si>
    <t>VRN</t>
  </si>
  <si>
    <t>Vedlejší rozpočtové náklady</t>
  </si>
  <si>
    <t>5</t>
  </si>
  <si>
    <t>000000006R</t>
  </si>
  <si>
    <t>Náklady zhotovitele na práce</t>
  </si>
  <si>
    <t>soubor</t>
  </si>
  <si>
    <t>1024</t>
  </si>
  <si>
    <t>-1134601182</t>
  </si>
  <si>
    <t>Poznámka k položce:_x000d_
Náklady zhotovitele na práce zajišťující:_x000d_
- čištění veřejných komunikací znečištěných zhotovitelem stavby při její realizaci;_x000d_
- čištění vozidel při výjezdu ze staveniště;_x000d_
- ochranu chodců u výkopů zábranami a přechodovými lávkami se zábradlím;_x000d_
- vjezd na staveniště pro obslužný provoz, tj. pro vozidla zásobování, vozidla odvozu komunálního odpadu, policejní vozidla, vozidla požární ochrany a záchranné služby;_x000d_
- potřebné skládky a meziskládky stavebních materiálů, vybourané sutě a vybouraných hmot;_x000d_
- zpětné předání staveništních ploch po ukončení stavby jejich majitelům a správcům;</t>
  </si>
  <si>
    <t>VRN1</t>
  </si>
  <si>
    <t>Průzkumné, geodetické a projektové práce</t>
  </si>
  <si>
    <t>6</t>
  </si>
  <si>
    <t>012103000</t>
  </si>
  <si>
    <t>Geodetické práce před výstavbou</t>
  </si>
  <si>
    <t>soubor…</t>
  </si>
  <si>
    <t>1955880692</t>
  </si>
  <si>
    <t>Geodetické práce před výstavbou - vytyčení inženýrských sítí jejich správci, s případným provedením průzkumných sond a určení hloubek,</t>
  </si>
  <si>
    <t>Online PSC</t>
  </si>
  <si>
    <t>https://podminky.urs.cz/item/CS_URS_2023_01/012103000</t>
  </si>
  <si>
    <t>7</t>
  </si>
  <si>
    <t>012203000</t>
  </si>
  <si>
    <t>Geodetické práce při provádění stavby</t>
  </si>
  <si>
    <t>1088706958</t>
  </si>
  <si>
    <t>https://podminky.urs.cz/item/CS_URS_2023_01/012203000</t>
  </si>
  <si>
    <t>8</t>
  </si>
  <si>
    <t>012303000</t>
  </si>
  <si>
    <t>Geodetické práce po výstavbě</t>
  </si>
  <si>
    <t>-713982300</t>
  </si>
  <si>
    <t>Geodetické práce po výstavbě - zaměření skutečného provedení</t>
  </si>
  <si>
    <t>https://podminky.urs.cz/item/CS_URS_2023_01/012303000</t>
  </si>
  <si>
    <t>9</t>
  </si>
  <si>
    <t>012403000</t>
  </si>
  <si>
    <t>Kartografické práce</t>
  </si>
  <si>
    <t>1296571304</t>
  </si>
  <si>
    <t>geometrický plán 3x tisk a 1x elektronicky, včetně zápisu do DTM MSK (digitálně technická mapa Moravskoslezského kraje)</t>
  </si>
  <si>
    <t>https://podminky.urs.cz/item/CS_URS_2023_01/012403000</t>
  </si>
  <si>
    <t>10</t>
  </si>
  <si>
    <t>013254000</t>
  </si>
  <si>
    <t>Dokumentace skutečného provedení stavby</t>
  </si>
  <si>
    <t>1215782036</t>
  </si>
  <si>
    <t>Dokumentace skutečného provedení stavby - tiskem 3x, 1x eletronicky vypracování autorizovanou osobou</t>
  </si>
  <si>
    <t>https://podminky.urs.cz/item/CS_URS_2023_01/013254000</t>
  </si>
  <si>
    <t>VRN2</t>
  </si>
  <si>
    <t>Příprava staveniště</t>
  </si>
  <si>
    <t>11</t>
  </si>
  <si>
    <t>020001000</t>
  </si>
  <si>
    <t>Příprava staveniště - ochrana stromů a zeleně</t>
  </si>
  <si>
    <t>…</t>
  </si>
  <si>
    <t>-1097477314</t>
  </si>
  <si>
    <t>ochranu stromů a dřevin (keře v zeleném pásu)</t>
  </si>
  <si>
    <t>https://podminky.urs.cz/item/CS_URS_2025_01/020001000</t>
  </si>
  <si>
    <t>VRN3</t>
  </si>
  <si>
    <t>Zařízení staveniště</t>
  </si>
  <si>
    <t>020001000_R1</t>
  </si>
  <si>
    <t>Vybudování zařízení staveniště</t>
  </si>
  <si>
    <t>1088905286</t>
  </si>
  <si>
    <t>náklady spojené se zřízením přípojek energií k objektům zařízení staveniště, případná příprava území pro objekty, zařízení staveniště a vlastní</t>
  </si>
  <si>
    <t>13</t>
  </si>
  <si>
    <t>039002000_R2</t>
  </si>
  <si>
    <t>Zrušení zařízení staveniště</t>
  </si>
  <si>
    <t>-1598360726</t>
  </si>
  <si>
    <t>Zrušení zařízení staveniště, odstranění objektů zařízení staveniště a jejich odvoz, položka zahrnuje i náklady na úpravu povrchů po odstranění zařízení staveniště a úklid ploch s uvedením do původního stavu</t>
  </si>
  <si>
    <t>VRN4</t>
  </si>
  <si>
    <t>Inženýrská činnost</t>
  </si>
  <si>
    <t>14</t>
  </si>
  <si>
    <t>043103000</t>
  </si>
  <si>
    <t>Zkoušky bez rozlišení</t>
  </si>
  <si>
    <t>18089675</t>
  </si>
  <si>
    <t>Zkoušení materiálů zkušebnou zhotovitele - požadované zkoušky kameniva, betonových, živičných směsí, zkoušky zeminy v aktivní zóně, zkoušky únosnosti pláně, parapláně, ochranné a podkladní vozovkové vrstvy kce po celou dobu realizace stavby</t>
  </si>
  <si>
    <t>15</t>
  </si>
  <si>
    <t>049103000_R</t>
  </si>
  <si>
    <t>Projednání dopr. opatření a zajištění vydání stanovení přechodného DZ</t>
  </si>
  <si>
    <t>-303964044</t>
  </si>
  <si>
    <t>návrh, projednání a zajištění vydání stanovení přechodného DZ a vydání rozhodnutí o případné uzavírce, zajištění dopravního opatření, zajištění vyjádření k vydání Stanovení přechodné úpravy provozu.
Projednání předmětného návrhu s Policií ČR, koordinátorem dopravy a zástupcem města
Zajištění příslušných vyjádření k vydání Stanovení přechodné úpravy provozu a Rozhodnutí o uzavírce silnice
Podání žádosti o vydání Stanovení přechodné úpravy provozu a Rozhodnutí o uzavírce silnice</t>
  </si>
  <si>
    <t>VRN7</t>
  </si>
  <si>
    <t>Provozní vlivy</t>
  </si>
  <si>
    <t>16</t>
  </si>
  <si>
    <t>072002000</t>
  </si>
  <si>
    <t>Silniční provoz - dočasné dopravní značení</t>
  </si>
  <si>
    <t>kpl</t>
  </si>
  <si>
    <t>-1211358604</t>
  </si>
  <si>
    <t>Silniční provoz - ododávka, montáž a demontáž dočasných dopravních značek během výstavby</t>
  </si>
  <si>
    <t>https://podminky.urs.cz/item/CS_URS_2023_01/072002000</t>
  </si>
  <si>
    <t>odstr_dlazby</t>
  </si>
  <si>
    <t>253,69</t>
  </si>
  <si>
    <t>odstr_podklkam</t>
  </si>
  <si>
    <t>bourani_beton</t>
  </si>
  <si>
    <t>19,563</t>
  </si>
  <si>
    <t>odstr_obrubchod</t>
  </si>
  <si>
    <t>55</t>
  </si>
  <si>
    <t>odstr_obrubsil</t>
  </si>
  <si>
    <t>162</t>
  </si>
  <si>
    <t>freza_loz_podkl</t>
  </si>
  <si>
    <t>723</t>
  </si>
  <si>
    <t>freza_obrus</t>
  </si>
  <si>
    <t>1.1 - MK Božkova - 1.část (bourání a odstraňování)</t>
  </si>
  <si>
    <t>doprava_sypke</t>
  </si>
  <si>
    <t>290,42</t>
  </si>
  <si>
    <t>doprava_kusy</t>
  </si>
  <si>
    <t>195,555</t>
  </si>
  <si>
    <t>drn</t>
  </si>
  <si>
    <t>25</t>
  </si>
  <si>
    <t>1 - Zemní práce</t>
  </si>
  <si>
    <t>9 - Ostatní konstrukce a práce, bourání</t>
  </si>
  <si>
    <t>997 - Přesun sutě</t>
  </si>
  <si>
    <t>Zemní práce</t>
  </si>
  <si>
    <t>111301111</t>
  </si>
  <si>
    <t>Sejmutí drnu tl do 100 mm s přemístěním do 50 m nebo naložením na dopravní prostředek</t>
  </si>
  <si>
    <t>m2</t>
  </si>
  <si>
    <t>773905639</t>
  </si>
  <si>
    <t>Sejmutí drnu tl. do 100 mm, v jakékoliv ploše</t>
  </si>
  <si>
    <t>"odstranění drnu, kolem obrub v zeleném pásu"</t>
  </si>
  <si>
    <t>25,0</t>
  </si>
  <si>
    <t>162702111</t>
  </si>
  <si>
    <t>Vodorovné přemístění drnu bez naložení se složením přes 5000 do 6000 m</t>
  </si>
  <si>
    <t>1633562797</t>
  </si>
  <si>
    <t>Vodorovné přemístění drnu na suchu na vzdálenost přes 5000 do 6000 m</t>
  </si>
  <si>
    <t>https://podminky.urs.cz/item/CS_URS_2024_02/162702111</t>
  </si>
  <si>
    <t>167102111</t>
  </si>
  <si>
    <t>Nakládání drnu ze skládky</t>
  </si>
  <si>
    <t>1510958658</t>
  </si>
  <si>
    <t>https://podminky.urs.cz/item/CS_URS_2024_02/167102111</t>
  </si>
  <si>
    <t>113106171</t>
  </si>
  <si>
    <t>Rozebrání dlažeb vozovek ze zámkové dlažby s ložem z kameniva ručně</t>
  </si>
  <si>
    <t>1893158233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</si>
  <si>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</si>
  <si>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https://podminky.urs.cz/item/CS_URS_2024_01/113106171</t>
  </si>
  <si>
    <t>"odstranění betonové dlažby čtvercové tl. 40 mm z chodníků"</t>
  </si>
  <si>
    <t xml:space="preserve">68,01+33,68+142,5 </t>
  </si>
  <si>
    <t>9,5</t>
  </si>
  <si>
    <t>Součet</t>
  </si>
  <si>
    <t>113107222</t>
  </si>
  <si>
    <t>Odstranění podkladu z kameniva drceného tl přes 100 do 200 mm strojně pl přes 200 m2</t>
  </si>
  <si>
    <t>-1241595398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</si>
  <si>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</si>
  <si>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https://podminky.urs.cz/item/CS_URS_2025_01/113107222</t>
  </si>
  <si>
    <t>"odstranění podkladu pod dlažbou chodníků, lože 30mm + podklad tl. 150mm"</t>
  </si>
  <si>
    <t>113154531</t>
  </si>
  <si>
    <t>Frézování živičného krytu tl do 30 mm pruh š do 1 m pl přes 500 do 2000 m2</t>
  </si>
  <si>
    <t>1638129806</t>
  </si>
  <si>
    <t>Frézování živičného podkladu nebo krytu s naložením hmot na dopravní prostředek plochy přes 500 do 2 000 m2 pruhu šířky do 1 m, tloušťky vrstvy do 30 mm</t>
  </si>
  <si>
    <t>https://podminky.urs.cz/item/CS_URS_2025_01/113154531</t>
  </si>
  <si>
    <t>"fréza tl. 30mm obrusná asf.vrstva, ZAS-T1"</t>
  </si>
  <si>
    <t xml:space="preserve">"frézování; nakládání s recyklátem, odkup zajišťuje zhotovitel - 723*0,03*2,3=49,89tun" </t>
  </si>
  <si>
    <t>723,0</t>
  </si>
  <si>
    <t>113154537</t>
  </si>
  <si>
    <t>Frézování živičného krytu tl 90 mm pruh š do 1 m pl přes 500 do 2000 m2</t>
  </si>
  <si>
    <t>-650811840</t>
  </si>
  <si>
    <t>Frézování živičného podkladu nebo krytu s naložením hmot na dopravní prostředek plochy přes 500 do 2 000 m2 pruhu šířky do 1 m, tloušťky vrstvy 90 mm</t>
  </si>
  <si>
    <t>https://podminky.urs.cz/item/CS_URS_2025_01/113154537</t>
  </si>
  <si>
    <t>"fréza tl. 90mm ložná a podkladní asf.vrstva, ZAS-T3"</t>
  </si>
  <si>
    <t xml:space="preserve">"frézování; nakládání s recyklátem, odvoz na recyklační skládku vč. poplatku" </t>
  </si>
  <si>
    <t>113201111</t>
  </si>
  <si>
    <t>Vytrhání obrub chodníkových ležatých</t>
  </si>
  <si>
    <t>m</t>
  </si>
  <si>
    <t>1879757642</t>
  </si>
  <si>
    <t>Vytrhání obrub s vybouráním lože, s přemístěním hmot na skládku na vzdálenost do 3 m nebo s naložením na dopravní prostředek chodníkových ležatých</t>
  </si>
  <si>
    <t>https://podminky.urs.cz/item/CS_URS_2024_02/113201111</t>
  </si>
  <si>
    <t>"odstranění chodníkových obrub, odvoz na skládku"</t>
  </si>
  <si>
    <t>55,0</t>
  </si>
  <si>
    <t>113202111</t>
  </si>
  <si>
    <t>Vytrhání obrub krajníků obrubníků stojatých</t>
  </si>
  <si>
    <t>2011065393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</si>
  <si>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</si>
  <si>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</si>
  <si>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"odstranění silničních obrub, odvoz na skládku"</t>
  </si>
  <si>
    <t>162,0</t>
  </si>
  <si>
    <t>113203111</t>
  </si>
  <si>
    <t>Vytrhání obrub z dlažebních kostek</t>
  </si>
  <si>
    <t>1381044740</t>
  </si>
  <si>
    <t>Vytrhání obrub s vybouráním lože, s přemístěním hmot na skládku na vzdálenost do 3 m nebo s naložením na dopravní prostředek z dlažebních kostek</t>
  </si>
  <si>
    <t>https://podminky.urs.cz/item/CS_URS_2024_02/113203111</t>
  </si>
  <si>
    <t>"odstranění dvouřádku ze žulových kostek, očištění a zpětné použití"</t>
  </si>
  <si>
    <t>(89+90)*2</t>
  </si>
  <si>
    <t>Ostatní konstrukce a práce, bourání</t>
  </si>
  <si>
    <t>919735111</t>
  </si>
  <si>
    <t>Řezání stávajícího živičného krytu hl do 50 mm</t>
  </si>
  <si>
    <t>258903478</t>
  </si>
  <si>
    <t>Řezání stávajícího živičného krytu nebo podkladu hloubky do 50 mm</t>
  </si>
  <si>
    <t>https://podminky.urs.cz/item/CS_URS_2024_01/919735111</t>
  </si>
  <si>
    <t>22</t>
  </si>
  <si>
    <t>961044111</t>
  </si>
  <si>
    <t>Bourání základů z betonu prostého</t>
  </si>
  <si>
    <t>m3</t>
  </si>
  <si>
    <t>-133488447</t>
  </si>
  <si>
    <t xml:space="preserve">Bourání základů z betonu  prostého</t>
  </si>
  <si>
    <t>"odstranění poškozených částí UV" 6/2</t>
  </si>
  <si>
    <t>"vybourání celé UV" 1</t>
  </si>
  <si>
    <t>"odstranění patek DZ" 3*0,5*0,5*0,7</t>
  </si>
  <si>
    <t>"vybourání bet.lože sil.obrubníků" 162*0,5*0,15</t>
  </si>
  <si>
    <t>"vybourání bet.lože chod.obrub" 55*0,35*0,15</t>
  </si>
  <si>
    <t>966006132</t>
  </si>
  <si>
    <t>Odstranění značek dopravních nebo orientačních se sloupky s betonovými patkami</t>
  </si>
  <si>
    <t>kus</t>
  </si>
  <si>
    <t>1845473887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</si>
  <si>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</si>
  <si>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</si>
  <si>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"ODSTRANĚNÍ ZNAČEK DOPRAVNÍCH NEBO ORIENTAČNÍCH SE SLOUPKY S BETONOVÝMI PATKAMI, 5ks značek, 3ks sloupků vč.patek" 5+3</t>
  </si>
  <si>
    <t>966006221</t>
  </si>
  <si>
    <t>Odstranění trubkového nástavce ze sloupku včetně demontáže dopravní značky</t>
  </si>
  <si>
    <t>-722469266</t>
  </si>
  <si>
    <t>Odstranění trubkového nástavce ze sloupku s odklizením materiálu na vzdálenost do 20 m nebo s naložením na dopravní prostředek včetně demontáže dopravní značky</t>
  </si>
  <si>
    <t>https://podminky.urs.cz/item/CS_URS_2024_01/966006221</t>
  </si>
  <si>
    <t>979071122</t>
  </si>
  <si>
    <t>Očištění dlažebních kostek drobných s původním spárováním živičnou směsí nebo MC</t>
  </si>
  <si>
    <t>-583209357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</si>
  <si>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</si>
  <si>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https://podminky.urs.cz/item/CS_URS_2025_01/979071122</t>
  </si>
  <si>
    <t>"očištění žulových kostek na stavbě pro zpětné použití"</t>
  </si>
  <si>
    <t>((89+90)*2)*0,10</t>
  </si>
  <si>
    <t>997</t>
  </si>
  <si>
    <t>Přesun sutě</t>
  </si>
  <si>
    <t>997221551</t>
  </si>
  <si>
    <t>Vodorovná doprava suti ze sypkých materiálů do 1 km</t>
  </si>
  <si>
    <t>t</t>
  </si>
  <si>
    <t>622016767</t>
  </si>
  <si>
    <t>Vodorovná doprava suti bez naložení, ale se složením a s hrubým urovnáním ze sypkých materiálů, na vzdálenost do 1 km</t>
  </si>
  <si>
    <t>https://podminky.urs.cz/item/CS_URS_2025_01/997221551</t>
  </si>
  <si>
    <t>freza_obrus*0,03*2,4</t>
  </si>
  <si>
    <t>freza_loz_podkl*0,09*2,4</t>
  </si>
  <si>
    <t>odstr_podklkam*0,18*1,8</t>
  </si>
  <si>
    <t>17</t>
  </si>
  <si>
    <t>997221559</t>
  </si>
  <si>
    <t>Příplatek ZKD 1 km u vodorovné dopravy suti ze sypkých materiálů</t>
  </si>
  <si>
    <t>1457412401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</si>
  <si>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</si>
  <si>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</si>
  <si>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"odvoz do 20 km"</t>
  </si>
  <si>
    <t>doprava_sypke*19</t>
  </si>
  <si>
    <t>18</t>
  </si>
  <si>
    <t>997221561</t>
  </si>
  <si>
    <t>Vodorovná doprava suti z kusových materiálů do 1 km</t>
  </si>
  <si>
    <t>-1276217234</t>
  </si>
  <si>
    <t xml:space="preserve">Vodorovná doprava suti  bez naložení, ale se složením a s hrubým urovnáním z kusových materiálů, na vzdálenost do 1 km</t>
  </si>
  <si>
    <t>https://podminky.urs.cz/item/CS_URS_2023_01/997221561</t>
  </si>
  <si>
    <t>"odvoz staré DZ vč.beton.patky DZ" 0,65</t>
  </si>
  <si>
    <t>bourani_beton*2,4</t>
  </si>
  <si>
    <t>odstr_dlazby*0,04*2,4</t>
  </si>
  <si>
    <t>odstr_obrubsil*0,25*2,4</t>
  </si>
  <si>
    <t>odstr_obrubchod*0,20*2,4</t>
  </si>
  <si>
    <t>19</t>
  </si>
  <si>
    <t>997221569</t>
  </si>
  <si>
    <t>Příplatek ZKD 1 km u vodorovné dopravy suti z kusových materiálů</t>
  </si>
  <si>
    <t>-112752230</t>
  </si>
  <si>
    <t xml:space="preserve">Vodorovná doprava suti  bez naložení, ale se složením a s hrubým urovnáním Příplatek k ceně za každý další i započatý 1 km přes 1 km</t>
  </si>
  <si>
    <t>https://podminky.urs.cz/item/CS_URS_2023_01/997221569</t>
  </si>
  <si>
    <t>"odvoz staré DZ vč.beton.patky DZ, do 10 km"</t>
  </si>
  <si>
    <t>0,65*9</t>
  </si>
  <si>
    <t>doprava_kusy*19</t>
  </si>
  <si>
    <t>20</t>
  </si>
  <si>
    <t>997211611</t>
  </si>
  <si>
    <t>Nakládání suti na dopravní prostředky pro vodorovnou dopravu</t>
  </si>
  <si>
    <t>-1520133641</t>
  </si>
  <si>
    <t>Nakládání suti nebo vybouraných hmot na dopravní prostředky pro vodorovnou dopravu suti</t>
  </si>
  <si>
    <t>https://podminky.urs.cz/item/CS_URS_2024_02/997211611</t>
  </si>
  <si>
    <t>997013861</t>
  </si>
  <si>
    <t>Poplatek za uložení stavebního odpadu na recyklační skládce (skládkovné) z prostého betonu kód odpadu 17 01 01</t>
  </si>
  <si>
    <t>-926213776</t>
  </si>
  <si>
    <t>Poplatek za uložení stavebního odpadu na recyklační skládce (skládkovné) z prostého betonu zatříděného do Katalogu odpadů pod kódem 17 01 01</t>
  </si>
  <si>
    <t>https://podminky.urs.cz/item/CS_URS_2024_02/997013861</t>
  </si>
  <si>
    <t>odstr_obrubchod*0,2*2,4</t>
  </si>
  <si>
    <t>997013873</t>
  </si>
  <si>
    <t>Poplatek za uložení stavebního odpadu na recyklační skládce (skládkovné) zeminy a kamení zatříděného do Katalogu odpadů pod kódem 17 05 04</t>
  </si>
  <si>
    <t>1853241594</t>
  </si>
  <si>
    <t>https://podminky.urs.cz/item/CS_URS_2024_02/997013873</t>
  </si>
  <si>
    <t>23</t>
  </si>
  <si>
    <t>997013875.1</t>
  </si>
  <si>
    <t>Poplatek za uložení stavebního odpadu na recyklační skládce (skládkovné) asfaltového bez obsahu dehtu zatříděného do Katalogu odpadů pod kódem 17 03 02</t>
  </si>
  <si>
    <t>2043917843</t>
  </si>
  <si>
    <t>"vyfrézovaný materiál ACL a ACP v tl. 90mm, kvalitativní třída ZAS-T3, nakládání v souladu s odpadovým hospodářstvím"</t>
  </si>
  <si>
    <t>ryha_do800</t>
  </si>
  <si>
    <t>7,36</t>
  </si>
  <si>
    <t>odkop</t>
  </si>
  <si>
    <t>85,115</t>
  </si>
  <si>
    <t>odvoz_odkop</t>
  </si>
  <si>
    <t>57,792</t>
  </si>
  <si>
    <t>1.2 - MK Božkova - 1.část (ZÚ - km 0,100)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</si>
  <si>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</si>
  <si>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</si>
  <si>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</si>
  <si>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práce, bourání</t>
  </si>
  <si>
    <t>PSV - Práce a dodávky PSV</t>
  </si>
  <si>
    <t xml:space="preserve">    711 - Izolace proti vodě, vlhkosti a plynům</t>
  </si>
  <si>
    <t>998 - Přesun hmot</t>
  </si>
  <si>
    <t>122211101</t>
  </si>
  <si>
    <t>Odkopávky a prokopávky v hornině třídy těžitelnosti I, skupiny 3 ručně</t>
  </si>
  <si>
    <t>-197626599</t>
  </si>
  <si>
    <t>Odkopávky a prokopávky ručně zapažené i nezapažené v hornině třídy těžitelnosti I skupiny 3</t>
  </si>
  <si>
    <t>https://podminky.urs.cz/item/CS_URS_2025_01/122211101</t>
  </si>
  <si>
    <t>"odkop kolem budov podél chodníku pro pokládku nopové fólie"</t>
  </si>
  <si>
    <t>90*0,50*0,35</t>
  </si>
  <si>
    <t xml:space="preserve">"odkop kolem obrub" </t>
  </si>
  <si>
    <t>(17,09+31,64+90)*0,5</t>
  </si>
  <si>
    <t>132212131</t>
  </si>
  <si>
    <t>Hloubení nezapažených rýh šířky do 800 mm v soudržných horninách třídy těžitelnosti I skupiny 3 ručně</t>
  </si>
  <si>
    <t>60382426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</si>
  <si>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</si>
  <si>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</si>
  <si>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"UV" 0,8*0,8*1,5</t>
  </si>
  <si>
    <t>"přípojky" 10* 0,80*0,80</t>
  </si>
  <si>
    <t>162751117</t>
  </si>
  <si>
    <t>Vodorovné přemístění přes 9 000 do 10000 m výkopku/sypaniny z horniny třídy těžitelnosti I skupiny 1 až 3</t>
  </si>
  <si>
    <t>-333553406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</si>
  <si>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</si>
  <si>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</si>
  <si>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"zpětný zásyp se zhutněním kolem obrub" -69,365/2</t>
  </si>
  <si>
    <t>162751119</t>
  </si>
  <si>
    <t>Příplatek k vodorovnému přemístění výkopku/sypaniny z horniny třídy těžitelnosti I skupiny 1 až 3 ZKD 1000 m přes 10000 m</t>
  </si>
  <si>
    <t>-1441584359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</si>
  <si>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</si>
  <si>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</si>
  <si>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10*odvoz_odkop</t>
  </si>
  <si>
    <t>167111101</t>
  </si>
  <si>
    <t>Nakládání výkopku z hornin třídy těžitelnosti I skupiny 1 až 3 ručně</t>
  </si>
  <si>
    <t>1734897270</t>
  </si>
  <si>
    <t>Nakládání, skládání a překládání neulehlého výkopku nebo sypaniny ručně nakládání, z hornin třídy těžitelnosti I, skupiny 1 až 3</t>
  </si>
  <si>
    <t>https://podminky.urs.cz/item/CS_URS_2025_01/167111101</t>
  </si>
  <si>
    <t>171201231</t>
  </si>
  <si>
    <t>Poplatek za uložení zeminy a kamení na recyklační skládce (skládkovné) kód odpadu 17 05 04</t>
  </si>
  <si>
    <t>-16831462</t>
  </si>
  <si>
    <t>https://podminky.urs.cz/item/CS_URS_2024_02/171201231</t>
  </si>
  <si>
    <t>odvoz_odkop*1,8</t>
  </si>
  <si>
    <t>171251201</t>
  </si>
  <si>
    <t>Uložení sypaniny na skládky nebo meziskládky</t>
  </si>
  <si>
    <t>-50610251</t>
  </si>
  <si>
    <t>Uložení sypaniny na skládky nebo meziskládky bez hutnění s upravením uložené sypaniny do předepsaného tvaru</t>
  </si>
  <si>
    <t>https://podminky.urs.cz/item/CS_URS_2024_02/171251201</t>
  </si>
  <si>
    <t>174151101</t>
  </si>
  <si>
    <t>Zásyp jam, šachet rýh nebo kolem objektů sypaninou se zhutněním</t>
  </si>
  <si>
    <t>-396158841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</si>
  <si>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</si>
  <si>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</si>
  <si>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"zpětný zásyp se zhutněním kolem obrub" 69,365/2</t>
  </si>
  <si>
    <t>175111101</t>
  </si>
  <si>
    <t>Obsypání potrubí ručně sypaninou bez prohození, uloženou do 3 m</t>
  </si>
  <si>
    <t>-983103684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</si>
  <si>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</si>
  <si>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</si>
  <si>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"pro ul.vpustě" 1*(1,5*1,0*0,25*4)</t>
  </si>
  <si>
    <t>"v místech přípojek z UV" 10*0,8*0,30</t>
  </si>
  <si>
    <t>M</t>
  </si>
  <si>
    <t>58337308</t>
  </si>
  <si>
    <t>štěrkopísek frakce 0/2</t>
  </si>
  <si>
    <t>552439724</t>
  </si>
  <si>
    <t>3,9*2 'Přepočtené koeficientem množství</t>
  </si>
  <si>
    <t>175111201</t>
  </si>
  <si>
    <t>Obsypání objektu nad přilehlým původním terénem sypaninou bez prohození, uloženou do 3 m ručně</t>
  </si>
  <si>
    <t>-1263375083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</si>
  <si>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</si>
  <si>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https://podminky.urs.cz/item/CS_URS_2024_01/175111201</t>
  </si>
  <si>
    <t>"kolem nopové fólie" 90*0,50*0,35</t>
  </si>
  <si>
    <t>"v místech přípojek z UV" 10*0,80*0,40</t>
  </si>
  <si>
    <t>58331200</t>
  </si>
  <si>
    <t>štěrkopísek netříděný</t>
  </si>
  <si>
    <t>1487101467</t>
  </si>
  <si>
    <t>18,95*2 'Přepočtené koeficientem množství</t>
  </si>
  <si>
    <t>181311103</t>
  </si>
  <si>
    <t>Rozprostření ornice tl vrstvy do 200 mm v rovině nebo ve svahu do 1:5 ručně</t>
  </si>
  <si>
    <t>-284901289</t>
  </si>
  <si>
    <t>Rozprostření a urovnání ornice v rovině nebo ve svahu sklonu do 1:5 ručně při souvislé ploše, tl. vrstvy do 200 mm</t>
  </si>
  <si>
    <t>https://podminky.urs.cz/item/CS_URS_2024_02/181311103</t>
  </si>
  <si>
    <t>"ohumusování v tl. 100 mm"</t>
  </si>
  <si>
    <t>"kolem obrubníku a zeleného pásu, ornice bude použita zpětně z výkopu"</t>
  </si>
  <si>
    <t>181411131</t>
  </si>
  <si>
    <t>Založení parkového trávníku výsevem plochy do 1000 m2 v rovině a ve svahu do 1:5</t>
  </si>
  <si>
    <t>1731724569</t>
  </si>
  <si>
    <t>69,365</t>
  </si>
  <si>
    <t>00572410</t>
  </si>
  <si>
    <t>osivo směs travní parková</t>
  </si>
  <si>
    <t>kg</t>
  </si>
  <si>
    <t>1114157300</t>
  </si>
  <si>
    <t>69,365*0,06*1,015</t>
  </si>
  <si>
    <t>181912112</t>
  </si>
  <si>
    <t>Úprava pláně v hornině třídy těžitelnosti I skupiny 3 se zhutněním ručně</t>
  </si>
  <si>
    <t>-1143897391</t>
  </si>
  <si>
    <t>Úprava pláně vyrovnáním výškových rozdílů ručně v hornině třídy těžitelnosti I skupiny 3 se zhutněním</t>
  </si>
  <si>
    <t>https://podminky.urs.cz/item/CS_URS_2024_01/181912112</t>
  </si>
  <si>
    <t>"chodníky" 284,0</t>
  </si>
  <si>
    <t>183403153</t>
  </si>
  <si>
    <t>Obdělání půdy hrabáním v rovině a svahu do 1:5</t>
  </si>
  <si>
    <t>-809783230</t>
  </si>
  <si>
    <t>Obdělání půdy hrabáním v rovině nebo na svahu do 1:5</t>
  </si>
  <si>
    <t>https://podminky.urs.cz/item/CS_URS_2025_01/183403153</t>
  </si>
  <si>
    <t>"úprava kolem obrub a zeleného pásu"</t>
  </si>
  <si>
    <t>Komunikace</t>
  </si>
  <si>
    <t>564851111</t>
  </si>
  <si>
    <t>Podklad ze štěrkodrtě ŠD plochy přes 100 m2 tl 150 mm</t>
  </si>
  <si>
    <t>1800074160</t>
  </si>
  <si>
    <t>Podklad ze štěrkodrti ŠD s rozprostřením a zhutněním plochy přes 100 m2, po zhutnění tl. 150 mm</t>
  </si>
  <si>
    <t>https://podminky.urs.cz/item/CS_URS_2025_01/564851111</t>
  </si>
  <si>
    <t>"štěrkodrť ŠDA fr. 0/32 v tl. 150 mm"</t>
  </si>
  <si>
    <t>"chodník" 248,0+10,0+13,0+13,0</t>
  </si>
  <si>
    <t>565166112</t>
  </si>
  <si>
    <t>Asfaltový beton vrstva podkladní ACP 22 (obalované kamenivo OKH) tl 90 mm š do 3 m</t>
  </si>
  <si>
    <t>127440114</t>
  </si>
  <si>
    <t>Asfaltový beton vrstva podkladní ACP 22 (obalované kamenivo hrubozrnné - OKH) s rozprostřením a zhutněním v pruhu šířky přes 1,5 do 3 m, po zhutnění tl. 90 mm</t>
  </si>
  <si>
    <t>https://podminky.urs.cz/item/CS_URS_2025_01/565166112</t>
  </si>
  <si>
    <t>"ACP 22+ v tl.90 mm"</t>
  </si>
  <si>
    <t>"planimetrováno v autocadu"</t>
  </si>
  <si>
    <t>"dopojení asf.sjezdu" 10*0,50</t>
  </si>
  <si>
    <t>573211107</t>
  </si>
  <si>
    <t>Postřik živičný spojovací z asfaltu v množství 0,30 kg/m2</t>
  </si>
  <si>
    <t>15826998</t>
  </si>
  <si>
    <t>Postřik spojovací PS bez posypu kamenivem z asfaltu silničního, v množství 0,30 kg/m2</t>
  </si>
  <si>
    <t>https://podminky.urs.cz/item/CS_URS_2025_01/573211107</t>
  </si>
  <si>
    <t>723,0+5,0</t>
  </si>
  <si>
    <t>573211108</t>
  </si>
  <si>
    <t>Postřik živičný spojovací z asfaltu v množství 0,40 kg/m2</t>
  </si>
  <si>
    <t>66644442</t>
  </si>
  <si>
    <t>Postřik spojovací PS bez posypu kamenivem z asfaltu silničního, v množství 0,40 kg/m2</t>
  </si>
  <si>
    <t>https://podminky.urs.cz/item/CS_URS_2025_01/573211108</t>
  </si>
  <si>
    <t>577134111</t>
  </si>
  <si>
    <t>Asfaltový beton vrstva obrusná ACO 11+ (ABS) tř. I tl 40 mm š do 3 m z nemodifikovaného asfaltu</t>
  </si>
  <si>
    <t>-1658219319</t>
  </si>
  <si>
    <t>Asfaltový beton vrstva obrusná ACO 11 (ABS) s rozprostřením a se zhutněním z nemodifikovaného asfaltu v pruhu šířky do 3 m tř. I (ACO 11+), po zhutnění tl. 40 mm</t>
  </si>
  <si>
    <t>https://podminky.urs.cz/item/CS_URS_2025_01/577134111</t>
  </si>
  <si>
    <t>"ACO 11+ v tl.40 mm"</t>
  </si>
  <si>
    <t>596211112</t>
  </si>
  <si>
    <t>Kladení zámkové dlažby komunikací pro pěší ručně tl 60 mm skupiny A pl přes 100 do 300 m2</t>
  </si>
  <si>
    <t>-1429318388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</si>
  <si>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</si>
  <si>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https://podminky.urs.cz/item/CS_URS_2025_01/596211112</t>
  </si>
  <si>
    <t xml:space="preserve">"šedá zámková dlažba tl. 60 mm - různé tvary 200/100, 200/300, 100/100 včetně lože"  245+10+13-8</t>
  </si>
  <si>
    <t>"reliéfní dlažba černá tl. 60 mm" 13,0</t>
  </si>
  <si>
    <t xml:space="preserve">"Olemování - betonová šedá zámková dlažba 200x200mm bez fazety tl. 60 mm včetně lože" </t>
  </si>
  <si>
    <t>20,0*0,40</t>
  </si>
  <si>
    <t>24</t>
  </si>
  <si>
    <t>59245021.1</t>
  </si>
  <si>
    <t>dlažba skladebná betonová tl 60mm přírodní</t>
  </si>
  <si>
    <t>1552464297</t>
  </si>
  <si>
    <t>dlažba skladebná betonová 200x200, 100/100, 200/300 tl 60mm přírodní</t>
  </si>
  <si>
    <t>260*1,03 'Přepočtené koeficientem množství</t>
  </si>
  <si>
    <t>59245006.1</t>
  </si>
  <si>
    <t>dlažba skladebná betonová pro nevidomé 200x100x60mm barevná</t>
  </si>
  <si>
    <t>-505164249</t>
  </si>
  <si>
    <t>dlažba skladebná betonová pro nevidomé 200x100x60mm barevná reliéfní</t>
  </si>
  <si>
    <t xml:space="preserve">"dlažba 200/100 tl.60mm reliéfní černá" </t>
  </si>
  <si>
    <t xml:space="preserve">"chodník  - reliéfní dlažba černá"13,0</t>
  </si>
  <si>
    <t>13*1,03 'Přepočtené koeficientem množství</t>
  </si>
  <si>
    <t>26</t>
  </si>
  <si>
    <t>59246055.1</t>
  </si>
  <si>
    <t>dlažba skladebná betonová 200x200mm tl 60mm povrch přírodní, bezfazetová</t>
  </si>
  <si>
    <t>1433067116</t>
  </si>
  <si>
    <t>20*0,40</t>
  </si>
  <si>
    <t>8*1,03 'Přepočtené koeficientem množství</t>
  </si>
  <si>
    <t>27</t>
  </si>
  <si>
    <t>599141111</t>
  </si>
  <si>
    <t>Vyplnění spár mezi silničními dílci živičnou zálivkou</t>
  </si>
  <si>
    <t>692299415</t>
  </si>
  <si>
    <t>Vyplnění spár mezi silničními dílci jakékoliv tloušťky živičnou zálivkou</t>
  </si>
  <si>
    <t>"proříznutí spáry na začátku a konci stavby etapy (25x12), bude fakturováno dle technologie zhotovitele" 10+10</t>
  </si>
  <si>
    <t>"proříznutí kolem UV" 1*(4*0,5)</t>
  </si>
  <si>
    <t>Trubní vedení</t>
  </si>
  <si>
    <t>28</t>
  </si>
  <si>
    <t>359901111R</t>
  </si>
  <si>
    <t xml:space="preserve">Napojení na  potrubí</t>
  </si>
  <si>
    <t>-313935881</t>
  </si>
  <si>
    <t>Napojení na stávající potrubí</t>
  </si>
  <si>
    <t>Poznámka k položce:_x000d_
hodnota odměřena programem Autocad z výkresu situace stavby</t>
  </si>
  <si>
    <t>"UV1" 1</t>
  </si>
  <si>
    <t>29</t>
  </si>
  <si>
    <t>871310320</t>
  </si>
  <si>
    <t>Montáž kanalizačního potrubí hladkého plnostěnného SN 12 z polypropylenu DN 150</t>
  </si>
  <si>
    <t>955179987</t>
  </si>
  <si>
    <t>Montáž kanalizačního potrubí z polypropylenu PP hladkého plnostěnného SN 12 DN 150</t>
  </si>
  <si>
    <t>https://podminky.urs.cz/item/CS_URS_2024_01/871310320</t>
  </si>
  <si>
    <t>"přípojka UV1, potrubí PP DN 150 SN12"</t>
  </si>
  <si>
    <t>30</t>
  </si>
  <si>
    <t>28617025</t>
  </si>
  <si>
    <t>trubka kanalizační PP plnostěnná třívrstvá DN 150x1000mm SN12</t>
  </si>
  <si>
    <t>1392580121</t>
  </si>
  <si>
    <t>10*1,02 'Přepočtené koeficientem množství</t>
  </si>
  <si>
    <t>31</t>
  </si>
  <si>
    <t>877310310</t>
  </si>
  <si>
    <t>Montáž kolen na kanalizačním potrubí z PP trub hladkých plnostěnných DN 150</t>
  </si>
  <si>
    <t>2093264943</t>
  </si>
  <si>
    <t>Montáž tvarovek na kanalizačním plastovém potrubí z polypropylenu PP hladkého plnostěnného kolen DN 150</t>
  </si>
  <si>
    <t>https://podminky.urs.cz/item/CS_URS_2022_01/877310310</t>
  </si>
  <si>
    <t>1*3</t>
  </si>
  <si>
    <t>32</t>
  </si>
  <si>
    <t>28617338</t>
  </si>
  <si>
    <t>koleno kanalizace PP korugované DN 160x45°</t>
  </si>
  <si>
    <t>-1237228789</t>
  </si>
  <si>
    <t>33</t>
  </si>
  <si>
    <t>28617320</t>
  </si>
  <si>
    <t>koleno kanalizace PP KG DN 160x15°</t>
  </si>
  <si>
    <t>1050631852</t>
  </si>
  <si>
    <t>34</t>
  </si>
  <si>
    <t>28617329</t>
  </si>
  <si>
    <t>koleno kanalizace PP korugované DN 160x30°</t>
  </si>
  <si>
    <t>941119297</t>
  </si>
  <si>
    <t>35</t>
  </si>
  <si>
    <t>891261912</t>
  </si>
  <si>
    <t>Výměna vodovodních šoupátek otevřený výkop DN 100</t>
  </si>
  <si>
    <t>220974643</t>
  </si>
  <si>
    <t>Výměna vodovodních armatur na potrubí šoupátek nebo klapek uzavíracích v otevřeném výkopu nebo v šachtách DN 100</t>
  </si>
  <si>
    <t>"položka čerpána se souhlasem TDI"</t>
  </si>
  <si>
    <t>"výměna nebo výšková úprava vodovodních šoupátek v případě poškození" 7</t>
  </si>
  <si>
    <t>36</t>
  </si>
  <si>
    <t>42223654</t>
  </si>
  <si>
    <t>šoupátko třmenové šedá litina m/m PN10 DN 50x150mm</t>
  </si>
  <si>
    <t>-1146952497</t>
  </si>
  <si>
    <t>"položka bude čerpána se souhlasem TDI, v případě poškození" 7</t>
  </si>
  <si>
    <t>37</t>
  </si>
  <si>
    <t>892351111</t>
  </si>
  <si>
    <t>Tlaková zkouška vodou potrubí DN 150 nebo 200</t>
  </si>
  <si>
    <t>-924678950</t>
  </si>
  <si>
    <t>Tlakové zkoušky vodou na potrubí DN 150 nebo 200</t>
  </si>
  <si>
    <t>https://podminky.urs.cz/item/CS_URS_2024_02/892351111</t>
  </si>
  <si>
    <t>"přípojky UV" 10,0</t>
  </si>
  <si>
    <t>38</t>
  </si>
  <si>
    <t>895941302</t>
  </si>
  <si>
    <t>Osazení vpusti uliční DN 450 z betonových dílců dno s kalištěm</t>
  </si>
  <si>
    <t>-803948601</t>
  </si>
  <si>
    <t>Osazení vpusti uliční z betonových dílců DN 450 dno s kalištěm</t>
  </si>
  <si>
    <t>https://podminky.urs.cz/item/CS_URS_2024_02/895941302</t>
  </si>
  <si>
    <t>39</t>
  </si>
  <si>
    <t>59224495</t>
  </si>
  <si>
    <t>vpusť uliční DN 450 kaliště nízké 450/240x50mm</t>
  </si>
  <si>
    <t>-406964658</t>
  </si>
  <si>
    <t>40</t>
  </si>
  <si>
    <t>895941314</t>
  </si>
  <si>
    <t>Osazení vpusti uliční DN 450 z betonových dílců skruž horní 570 mm</t>
  </si>
  <si>
    <t>1993432410</t>
  </si>
  <si>
    <t>Osazení vpusti uliční z betonových dílců DN 450 skruž horní 570 mm</t>
  </si>
  <si>
    <t>https://podminky.urs.cz/item/CS_URS_2024_02/895941314</t>
  </si>
  <si>
    <t>41</t>
  </si>
  <si>
    <t>59223858</t>
  </si>
  <si>
    <t>skruž betonová horní pro uliční vpusť 450x570x50mm</t>
  </si>
  <si>
    <t>1426007318</t>
  </si>
  <si>
    <t>42</t>
  </si>
  <si>
    <t>895941322</t>
  </si>
  <si>
    <t>Osazení vpusti uliční DN 450 z betonových dílců skruž středová 295 mm</t>
  </si>
  <si>
    <t>-386905921</t>
  </si>
  <si>
    <t>Osazení vpusti uliční z betonových dílců DN 450 skruž středová 295 mm</t>
  </si>
  <si>
    <t>https://podminky.urs.cz/item/CS_URS_2024_02/895941322</t>
  </si>
  <si>
    <t>43</t>
  </si>
  <si>
    <t>59223862</t>
  </si>
  <si>
    <t>skruž betonová středová pro uliční vpusť 450x295x50mm</t>
  </si>
  <si>
    <t>509829222</t>
  </si>
  <si>
    <t>44</t>
  </si>
  <si>
    <t>895941331</t>
  </si>
  <si>
    <t>Osazení vpusti uliční DN 450 z betonových dílců skruž průběžná s výtokem</t>
  </si>
  <si>
    <t>-287893104</t>
  </si>
  <si>
    <t>Osazení vpusti uliční z betonových dílců DN 450 skruž průběžná s výtokem</t>
  </si>
  <si>
    <t>https://podminky.urs.cz/item/CS_URS_2024_02/895941331</t>
  </si>
  <si>
    <t>45</t>
  </si>
  <si>
    <t>59224489</t>
  </si>
  <si>
    <t>skruž betonová s odtokem 150mm pro uliční vpusť 450x450x50mm</t>
  </si>
  <si>
    <t>-978205917</t>
  </si>
  <si>
    <t>46</t>
  </si>
  <si>
    <t>899132121</t>
  </si>
  <si>
    <t>Výměna (výšková úprava) poklopu kanalizačního pevného s ošetřením podkladu hloubky do 25 cm</t>
  </si>
  <si>
    <t>1186913602</t>
  </si>
  <si>
    <t>Výměna (výšková úprava) poklopu kanalizačního s rámem pevným s ošetřením podkladních vrstev hloubky do 25 cm</t>
  </si>
  <si>
    <t>https://podminky.urs.cz/item/CS_URS_2025_01/899132121</t>
  </si>
  <si>
    <t>"bude čerpáno v případě potřeby a se souhlasem objednatele"</t>
  </si>
  <si>
    <t>3,0</t>
  </si>
  <si>
    <t>47</t>
  </si>
  <si>
    <t>55241030</t>
  </si>
  <si>
    <t>poklop šachtový litinový kruhový DN 600 bez ventilace tř D400 pro intenzivní provoz</t>
  </si>
  <si>
    <t>549258701</t>
  </si>
  <si>
    <t>48</t>
  </si>
  <si>
    <t>899204112</t>
  </si>
  <si>
    <t>Osazení mříží litinových včetně rámů a košů na bahno pro třídu zatížení D400, E600</t>
  </si>
  <si>
    <t>-270711968</t>
  </si>
  <si>
    <t>https://podminky.urs.cz/item/CS_URS_2024_01/899204112</t>
  </si>
  <si>
    <t>"výměna stávajících" 6</t>
  </si>
  <si>
    <t>49</t>
  </si>
  <si>
    <t>55242328</t>
  </si>
  <si>
    <t>mříž D 400 - plochá, 600x600 4-stranný rám</t>
  </si>
  <si>
    <t>-1542848322</t>
  </si>
  <si>
    <t>50</t>
  </si>
  <si>
    <t>59223864</t>
  </si>
  <si>
    <t>prstenec pro uliční vpusť vyrovnávací betonový 390x60x130mm</t>
  </si>
  <si>
    <t>-1713183336</t>
  </si>
  <si>
    <t>51</t>
  </si>
  <si>
    <t>59223871</t>
  </si>
  <si>
    <t>koš vysoký pro uliční vpusti žárově Pz plech pro rám 500/500mm</t>
  </si>
  <si>
    <t>-1116710483</t>
  </si>
  <si>
    <t>1+6</t>
  </si>
  <si>
    <t>52</t>
  </si>
  <si>
    <t>899633151</t>
  </si>
  <si>
    <t>Obetonování potrubí nebo zdiva stok ŽB bez zvláštních nároků na prostředí tř. C 20/25 v otevřeném výkopu</t>
  </si>
  <si>
    <t>-1486712965</t>
  </si>
  <si>
    <t>Obetonování potrubí nebo zdiva stok betonem železovým v otevřeném výkopu bez zvláštních nároků na prostředí tř. C 20/25</t>
  </si>
  <si>
    <t>https://podminky.urs.cz/item/CS_URS_2024_02/899633151</t>
  </si>
  <si>
    <t>"obetonování přípojekh"</t>
  </si>
  <si>
    <t>0,1*0,2*(10)</t>
  </si>
  <si>
    <t>53</t>
  </si>
  <si>
    <t>916111113</t>
  </si>
  <si>
    <t>Osazení obruby z velkých kostek s boční opěrou do lože z betonu prostého</t>
  </si>
  <si>
    <t>1696220066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</si>
  <si>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</si>
  <si>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https://podminky.urs.cz/item/CS_URS_2024_02/916111113</t>
  </si>
  <si>
    <t>"žulový dvouřádek z kostek 8/10 do betonového lože s opěrou"</t>
  </si>
  <si>
    <t>2*(91+90)</t>
  </si>
  <si>
    <t xml:space="preserve">"budou zpětně použity vybourané a očištěné žul.kostky z dvouřádků - 2*(89+90)=358m" </t>
  </si>
  <si>
    <t>54</t>
  </si>
  <si>
    <t>58381007</t>
  </si>
  <si>
    <t>kostka štípaná dlažební žula drobná 8/10</t>
  </si>
  <si>
    <t>279995142</t>
  </si>
  <si>
    <t>(362-358)*0,1*2</t>
  </si>
  <si>
    <t>0,8*1,01 'Přepočtené koeficientem množství</t>
  </si>
  <si>
    <t>916131213</t>
  </si>
  <si>
    <t>Osazení silničního obrubníku betonového stojatého s boční opěrou do lože z betonu prostého</t>
  </si>
  <si>
    <t>694055937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</si>
  <si>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</si>
  <si>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</si>
  <si>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3+4+5+10</t>
  </si>
  <si>
    <t>2+2+2+2</t>
  </si>
  <si>
    <t>(34+20)</t>
  </si>
  <si>
    <t>"silniční obrubník 150/250/1000" 80+2+3+5</t>
  </si>
  <si>
    <t>"rezerva 80% výměna stávajících poškozených" 70</t>
  </si>
  <si>
    <t>56</t>
  </si>
  <si>
    <t>59217029</t>
  </si>
  <si>
    <t>obrubník silniční betonový nájezdový 1000x150x150mm</t>
  </si>
  <si>
    <t>-1044974326</t>
  </si>
  <si>
    <t>22*1,03 'Přepočtené koeficientem množství</t>
  </si>
  <si>
    <t>57</t>
  </si>
  <si>
    <t>59217030</t>
  </si>
  <si>
    <t>obrubník silniční betonový přechodový 1000x150x150-250mm</t>
  </si>
  <si>
    <t>-1171644502</t>
  </si>
  <si>
    <t>58</t>
  </si>
  <si>
    <t>59217018</t>
  </si>
  <si>
    <t>obrubník betonový chodníkový 1000x80x200mm</t>
  </si>
  <si>
    <t>-375301949</t>
  </si>
  <si>
    <t>54*1,03 'Přepočtené koeficientem množství</t>
  </si>
  <si>
    <t>59</t>
  </si>
  <si>
    <t>59217031</t>
  </si>
  <si>
    <t>obrubník silniční betonový 1000x150x250mm</t>
  </si>
  <si>
    <t>290543518</t>
  </si>
  <si>
    <t>160*1,02 'Přepočtené koeficientem množství</t>
  </si>
  <si>
    <t>60</t>
  </si>
  <si>
    <t>916991121</t>
  </si>
  <si>
    <t>Lože pod obrubníky, krajníky nebo obruby z dlažebních kostek z betonu prostého</t>
  </si>
  <si>
    <t>1347048065</t>
  </si>
  <si>
    <t>https://podminky.urs.cz/item/CS_URS_2024_01/916991121</t>
  </si>
  <si>
    <t>"obruby" 232*0,35*0,15</t>
  </si>
  <si>
    <t>"dvouřádek" 181*0,4*0,12</t>
  </si>
  <si>
    <t>61</t>
  </si>
  <si>
    <t>1691723524</t>
  </si>
  <si>
    <t>PSV</t>
  </si>
  <si>
    <t>Práce a dodávky PSV</t>
  </si>
  <si>
    <t>711</t>
  </si>
  <si>
    <t>Izolace proti vodě, vlhkosti a plynům</t>
  </si>
  <si>
    <t>62</t>
  </si>
  <si>
    <t>711161273</t>
  </si>
  <si>
    <t>Provedení izolace proti zemní vlhkosti svislé z nopové fólie</t>
  </si>
  <si>
    <t>1657022526</t>
  </si>
  <si>
    <t>Provedení izolace proti zemní vlhkosti nopovou fólií na ploše svislé S z nopové fólie</t>
  </si>
  <si>
    <t>https://podminky.urs.cz/item/CS_URS_2024_01/711161273</t>
  </si>
  <si>
    <t>90*0,80</t>
  </si>
  <si>
    <t>63</t>
  </si>
  <si>
    <t>28323005</t>
  </si>
  <si>
    <t>fólie profilovaná (nopová) drenážní HDPE s výškou nopů 8mm</t>
  </si>
  <si>
    <t>1745135967</t>
  </si>
  <si>
    <t>72*1,05 'Přepočtené koeficientem množství</t>
  </si>
  <si>
    <t>998</t>
  </si>
  <si>
    <t>Přesun hmot</t>
  </si>
  <si>
    <t>64</t>
  </si>
  <si>
    <t>998225111</t>
  </si>
  <si>
    <t>Přesun hmot pro pozemní komunikace s krytem z kamene, monolitickým betonovým nebo živičným</t>
  </si>
  <si>
    <t>440181299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</si>
  <si>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</si>
  <si>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</si>
  <si>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1.3 - MK Božkova - 1.část - trvalé dopravní značení</t>
  </si>
  <si>
    <t>2 - Zakládání</t>
  </si>
  <si>
    <t>Zakládání</t>
  </si>
  <si>
    <t>275313811</t>
  </si>
  <si>
    <t>Základové patky z betonu tř. C 25/30</t>
  </si>
  <si>
    <t>-919684499</t>
  </si>
  <si>
    <t>3*(0,4*0,4*0,8)</t>
  </si>
  <si>
    <t>131213702</t>
  </si>
  <si>
    <t>Hloubení nezapažených jam v nesoudržných horninách třídy těžitelnosti I skupiny 3 ručně</t>
  </si>
  <si>
    <t>-776062334</t>
  </si>
  <si>
    <t>Hloubení nezapažených jam ručně s urovnáním dna do předepsaného profilu a spádu v hornině třídy těžitelnosti I skupiny 3 nesoudržných</t>
  </si>
  <si>
    <t>https://podminky.urs.cz/item/CS_URS_2025_01/131213702</t>
  </si>
  <si>
    <t>"odkop pro patky DZ, vč.odvozu přebytečné zeminy"</t>
  </si>
  <si>
    <t>914111111</t>
  </si>
  <si>
    <t>Montáž svislé dopravní značky do velikosti 1 m2 objímkami na sloupek nebo konzolu</t>
  </si>
  <si>
    <t>-156277381</t>
  </si>
  <si>
    <t>40445619</t>
  </si>
  <si>
    <t>zákazové, příkazové dopravní značky B1-B34, C1-15 500mm</t>
  </si>
  <si>
    <t>-1955355516</t>
  </si>
  <si>
    <t>"B24b" 1</t>
  </si>
  <si>
    <t>40445625</t>
  </si>
  <si>
    <t>informativní značky provozní IP8, IP9, IP11-IP13 500x700mm</t>
  </si>
  <si>
    <t>1977751340</t>
  </si>
  <si>
    <t>"IP12" 2</t>
  </si>
  <si>
    <t>40445649</t>
  </si>
  <si>
    <t>dodatkové tabulky E3-E5, E8, E14-E16 500x150mm</t>
  </si>
  <si>
    <t>1316454286</t>
  </si>
  <si>
    <t>"E8d" 2</t>
  </si>
  <si>
    <t>914511111</t>
  </si>
  <si>
    <t>Montáž sloupku dopravních značek délky do 3,5 m s betonovým základem</t>
  </si>
  <si>
    <t>-762408910</t>
  </si>
  <si>
    <t>404452560</t>
  </si>
  <si>
    <t>upínací svorka na sloupek US 60</t>
  </si>
  <si>
    <t>753682498</t>
  </si>
  <si>
    <t>3*4</t>
  </si>
  <si>
    <t>40445240</t>
  </si>
  <si>
    <t>patka pro sloupek Al D 60mm</t>
  </si>
  <si>
    <t>1713422273</t>
  </si>
  <si>
    <t>40445225</t>
  </si>
  <si>
    <t>sloupek pro dopravní značku Zn D 60mm v 3,5m</t>
  </si>
  <si>
    <t>2093893602</t>
  </si>
  <si>
    <t>404452530</t>
  </si>
  <si>
    <t>víčko plastové na sloupek 60</t>
  </si>
  <si>
    <t>-183283152</t>
  </si>
  <si>
    <t>915111112</t>
  </si>
  <si>
    <t>Vodorovné dopravní značení dělící čáry souvislé š 125 mm retroreflexní bílá barva</t>
  </si>
  <si>
    <t>-1868806232</t>
  </si>
  <si>
    <t xml:space="preserve">"V10c"  15*5,79+10*5,65</t>
  </si>
  <si>
    <t>915121112</t>
  </si>
  <si>
    <t>Vodorovné dopravní značení vodící čáry souvislé š 250 mm retroreflexní bílá barva</t>
  </si>
  <si>
    <t>-46222088</t>
  </si>
  <si>
    <t>"V4 (0,25)" 9,53+7,2</t>
  </si>
  <si>
    <t>915121122</t>
  </si>
  <si>
    <t>Vodorovné dopravní značení vodící čáry přerušované š 250 mm retroreflexní bílá barva</t>
  </si>
  <si>
    <t>131723319</t>
  </si>
  <si>
    <t>"V4 (0,5/0,5/0,25)" 78,0</t>
  </si>
  <si>
    <t>915131112</t>
  </si>
  <si>
    <t>Vodorovné dopravní značení přechody pro chodce, šipky, symboly retroreflexní bílá barva</t>
  </si>
  <si>
    <t>-1706470637</t>
  </si>
  <si>
    <t>"V13a šrafy" (6,06+5,10+2,99+1,26+1,81+2,85+3,82+3,29)*0,50</t>
  </si>
  <si>
    <t>"V10f" 2,0</t>
  </si>
  <si>
    <t>915611111</t>
  </si>
  <si>
    <t>Předznačení vodorovného liniového značení</t>
  </si>
  <si>
    <t>-1637457126</t>
  </si>
  <si>
    <t>143,35+16,73+78,0</t>
  </si>
  <si>
    <t>915621111</t>
  </si>
  <si>
    <t>Předznačení vodorovného plošného značení</t>
  </si>
  <si>
    <t>937087450</t>
  </si>
  <si>
    <t>"symboly" 2*1,0</t>
  </si>
  <si>
    <t>411,3</t>
  </si>
  <si>
    <t>1178</t>
  </si>
  <si>
    <t>244,76</t>
  </si>
  <si>
    <t>1184</t>
  </si>
  <si>
    <t>2.1 - MK Božkova - 2.část (bourání a odstraňování)</t>
  </si>
  <si>
    <t>35,031</t>
  </si>
  <si>
    <t>1172,833</t>
  </si>
  <si>
    <t>272,355</t>
  </si>
  <si>
    <t>vytrhan_dvouradku</t>
  </si>
  <si>
    <t>408,32</t>
  </si>
  <si>
    <t>odstr_kamen_voz</t>
  </si>
  <si>
    <t>_odstr_asfalt</t>
  </si>
  <si>
    <t>1753474419</t>
  </si>
  <si>
    <t>2,0</t>
  </si>
  <si>
    <t>-150865949</t>
  </si>
  <si>
    <t>382,62+28,68</t>
  </si>
  <si>
    <t>-1417232034</t>
  </si>
  <si>
    <t>"chodník" 382,62+28,68</t>
  </si>
  <si>
    <t>113107223</t>
  </si>
  <si>
    <t>Odstranění podkladu z kameniva drceného tl přes 200 do 300 mm strojně pl přes 200 m2</t>
  </si>
  <si>
    <t>1400113805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</si>
  <si>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</si>
  <si>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https://podminky.urs.cz/item/CS_URS_2025_01/113107223</t>
  </si>
  <si>
    <t>"odstranění podkladníh vrstev tl. 250mm"</t>
  </si>
  <si>
    <t>"vozovka" 1178,0</t>
  </si>
  <si>
    <t>113107241</t>
  </si>
  <si>
    <t>Odstranění podkladu živičného tl 50 mm strojně pl přes 200 m2</t>
  </si>
  <si>
    <t>505946935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</si>
  <si>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</si>
  <si>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https://podminky.urs.cz/item/CS_URS_2025_01/113107241</t>
  </si>
  <si>
    <t>"odstranění zbylých vrstev tl. 50mm podkladní asf.vrstva, ZAS-T3"</t>
  </si>
  <si>
    <t xml:space="preserve">"odvoz na recyklační skládku vč. poplatku" </t>
  </si>
  <si>
    <t>1178,0</t>
  </si>
  <si>
    <t>113154532</t>
  </si>
  <si>
    <t>Frézování živičného krytu tl 40 mm pruh š do 1 m pl přes 500 do 2000 m2</t>
  </si>
  <si>
    <t>249165473</t>
  </si>
  <si>
    <t>Frézování živičného podkladu nebo krytu s naložením hmot na dopravní prostředek plochy přes 500 do 2 000 m2 pruhu šířky do 1 m, tloušťky vrstvy 40 mm</t>
  </si>
  <si>
    <t>https://podminky.urs.cz/item/CS_URS_2025_01/113154532</t>
  </si>
  <si>
    <t>"fréza tl. 40mm obrusná asf.vrstva, ZAS-T1"</t>
  </si>
  <si>
    <t xml:space="preserve">"frézování; nakládání s recyklátem, odkup zajišťuje zhotovitel - 1184*0,04*2,3=108,93tun" </t>
  </si>
  <si>
    <t>1178,0+6,0</t>
  </si>
  <si>
    <t>-570455907</t>
  </si>
  <si>
    <t>1329334710</t>
  </si>
  <si>
    <t>176832763</t>
  </si>
  <si>
    <t>109,82+119,55+7,22+8,17</t>
  </si>
  <si>
    <t>-677923213</t>
  </si>
  <si>
    <t>(102,26+101,90)*2</t>
  </si>
  <si>
    <t>-1175076787</t>
  </si>
  <si>
    <t>-1547504177</t>
  </si>
  <si>
    <t>-528828177</t>
  </si>
  <si>
    <t>-1504856878</t>
  </si>
  <si>
    <t>"vybourání celé UV"8</t>
  </si>
  <si>
    <t>"odstranění patek DZ" 2*0,5*0,5*0,7</t>
  </si>
  <si>
    <t>"vybourání bet.lože sil.obrubníků" odstr_obrubsil*0,5*0,15</t>
  </si>
  <si>
    <t>"vybourání bet.lože chod.obrub" odstr_obrubchod*0,35*0,15</t>
  </si>
  <si>
    <t>"vybourání bet.lože dvouřádků" vytrhan_dvouradku*0,2*0,10</t>
  </si>
  <si>
    <t>-1767653411</t>
  </si>
  <si>
    <t>"ODSTRANĚNÍ ZNAČEK DOPRAVNÍCH NEBO ORIENTAČNÍCH SE SLOUPKY S BETONOVÝMI PATKAMI, 4ks značek, 2ks sloupků vč.patek" 4+2</t>
  </si>
  <si>
    <t>-2040965493</t>
  </si>
  <si>
    <t>1092338818</t>
  </si>
  <si>
    <t>vytrhan_dvouradku*0,10</t>
  </si>
  <si>
    <t>-2086164356</t>
  </si>
  <si>
    <t>2094562799</t>
  </si>
  <si>
    <t>odstr_kamen_voz*0,25*1,8</t>
  </si>
  <si>
    <t>1295740319</t>
  </si>
  <si>
    <t>_odstr_asfalt*0,05*2,4</t>
  </si>
  <si>
    <t>-277409790</t>
  </si>
  <si>
    <t>1570004260</t>
  </si>
  <si>
    <t>freza_obrus*0,04*2,4</t>
  </si>
  <si>
    <t>-2138342733</t>
  </si>
  <si>
    <t>362976767</t>
  </si>
  <si>
    <t>"odvoz staré DZ vč.beton.patky DZ" 0,5</t>
  </si>
  <si>
    <t>-894204635</t>
  </si>
  <si>
    <t>0,5*9</t>
  </si>
  <si>
    <t>41,589</t>
  </si>
  <si>
    <t>37,12</t>
  </si>
  <si>
    <t>1004,394</t>
  </si>
  <si>
    <t>ryha_drenaz</t>
  </si>
  <si>
    <t>77,525</t>
  </si>
  <si>
    <t>odkop_AZ</t>
  </si>
  <si>
    <t>848,16</t>
  </si>
  <si>
    <t>2.2 - MK Božkova - 2.část (km 0,100 - KÚ)</t>
  </si>
  <si>
    <t xml:space="preserve">    2 - Zakládání</t>
  </si>
  <si>
    <t xml:space="preserve">    4 - Vodorovné konstrukce</t>
  </si>
  <si>
    <t>1154659616</t>
  </si>
  <si>
    <t>( 64,39+7,71+25,39+106,73)*0,50*0,35</t>
  </si>
  <si>
    <t>"v místě dlážděných sjezdů" 39*0,15</t>
  </si>
  <si>
    <t>122251105</t>
  </si>
  <si>
    <t>Odkopávky a prokopávky nezapažené v hornině třídy těžitelnosti I skupiny 3 objem do 1000 m3 strojně</t>
  </si>
  <si>
    <t>-905918174</t>
  </si>
  <si>
    <t>Odkopávky a prokopávky nezapažené strojně v hornině třídy těžitelnosti I skupiny 3 přes 500 do 1 000 m3</t>
  </si>
  <si>
    <t>https://podminky.urs.cz/item/CS_URS_2025_01/122251105</t>
  </si>
  <si>
    <t>"provedení aktivní zóny bude čerpáno po odsouhlaseni TDI a po provední měření únosnosti na pláni"</t>
  </si>
  <si>
    <t>"AZ v místech kce pojížděné vozovky v tl. 0,50m pro aktivní zónu" 1178*1,2*0,50</t>
  </si>
  <si>
    <t>"odkop a dočištění pod vozovkou po úroveň pláně po odstranění stáv. podkladních vrstev" 1178*1,2*0,10</t>
  </si>
  <si>
    <t>567298035</t>
  </si>
  <si>
    <t>"UV" 8*(0,8*0,8*1,5)</t>
  </si>
  <si>
    <t>"přípojky" 46,0* 0,80*0,80</t>
  </si>
  <si>
    <t>132251103</t>
  </si>
  <si>
    <t>Hloubení rýh nezapažených š do 800 mm v hornině třídy těžitelnosti I skupiny 3 objem do 100 m3 strojně</t>
  </si>
  <si>
    <t>1308058323</t>
  </si>
  <si>
    <t>Hloubení nezapažených rýh šířky do 800 mm strojně s urovnáním dna do předepsaného profilu a spádu v hornině třídy těžitelnosti I skupiny 3 přes 50 do 100 m3</t>
  </si>
  <si>
    <t>https://podminky.urs.cz/item/CS_URS_2025_01/132251103</t>
  </si>
  <si>
    <t>"rýha pro drenáže"</t>
  </si>
  <si>
    <t>221,5*0,7*0,5</t>
  </si>
  <si>
    <t>-873454601</t>
  </si>
  <si>
    <t>557581686</t>
  </si>
  <si>
    <t>1477055512</t>
  </si>
  <si>
    <t>171152111</t>
  </si>
  <si>
    <t>Uložení sypaniny z hornin nesoudržných a sypkých do násypů zhutněných v aktivní zóně silnic a dálnic</t>
  </si>
  <si>
    <t>-2113404677</t>
  </si>
  <si>
    <t>Uložení sypaniny do zhutněných násypů pro silnice, dálnice a letiště s rozprostřením sypaniny ve vrstvách, s hrubým urovnáním a uzavřením povrchu násypu z hornin nesoudržných sypkých v aktivní zóně</t>
  </si>
  <si>
    <t>https://podminky.urs.cz/item/CS_URS_2024_01/171152111</t>
  </si>
  <si>
    <t>"AZ v místech kce pojížděné vozovky v tl. 0,50m pro aktivní zónu" (1178*1,2)*1,03*0,50</t>
  </si>
  <si>
    <t>58344197</t>
  </si>
  <si>
    <t>štěrkodrť frakce 0/63</t>
  </si>
  <si>
    <t>-1986851717</t>
  </si>
  <si>
    <t>551,375*1,8 'Přepočtené koeficientem množství</t>
  </si>
  <si>
    <t>1706487684</t>
  </si>
  <si>
    <t>-1575970024</t>
  </si>
  <si>
    <t>291777487</t>
  </si>
  <si>
    <t>"zpětný zásyp se zhutněním kolem obruby ostrůvku" 2,0*0,25*0,2</t>
  </si>
  <si>
    <t>214717391</t>
  </si>
  <si>
    <t>"pro ul.vpustě" 8*(1,5*1,0*0,25*4)</t>
  </si>
  <si>
    <t>"v místech přípojek z UV" 46,0*0,8*0,30</t>
  </si>
  <si>
    <t>-1385614492</t>
  </si>
  <si>
    <t>23,04*2 'Přepočtené koeficientem množství</t>
  </si>
  <si>
    <t>-81746100</t>
  </si>
  <si>
    <t>"kolem nopové fólie" 204,2*0,50*0,35</t>
  </si>
  <si>
    <t>"v místech přípojek z UV" 46,0*0,80*0,40</t>
  </si>
  <si>
    <t>-1279424412</t>
  </si>
  <si>
    <t>50,455*2 'Přepočtené koeficientem množství</t>
  </si>
  <si>
    <t>1132547034</t>
  </si>
  <si>
    <t>"kolem ostrůvku"</t>
  </si>
  <si>
    <t>-149240493</t>
  </si>
  <si>
    <t>-688853647</t>
  </si>
  <si>
    <t>2,0*0,06*1,015</t>
  </si>
  <si>
    <t>95749791</t>
  </si>
  <si>
    <t>"chodníky" 411,0</t>
  </si>
  <si>
    <t>"vjezdy" 39,0</t>
  </si>
  <si>
    <t>181951112</t>
  </si>
  <si>
    <t>Úprava pláně v hornině třídy těžitelnosti I skupiny 1 až 3 se zhutněním strojně</t>
  </si>
  <si>
    <t>-110470704</t>
  </si>
  <si>
    <t>Úprava pláně vyrovnáním výškových rozdílů strojně v hornině třídy těžitelnosti I, skupiny 1 až 3 se zhutněním</t>
  </si>
  <si>
    <t>https://podminky.urs.cz/item/CS_URS_2025_01/181951112</t>
  </si>
  <si>
    <t>"vozovka" 1178*1,2</t>
  </si>
  <si>
    <t>370825003</t>
  </si>
  <si>
    <t>"úprava kolem ostrůvku"</t>
  </si>
  <si>
    <t>211531111</t>
  </si>
  <si>
    <t>Výplň odvodňovacích žeber nebo trativodů kamenivem hrubým drceným frakce 16 až 63 mm</t>
  </si>
  <si>
    <t>1813897172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</si>
  <si>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</si>
  <si>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</si>
  <si>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"drenážní žebro, výplň kamenivem fr. 16/32" 0,70*0,5*(106,27+115,29)</t>
  </si>
  <si>
    <t>211971121</t>
  </si>
  <si>
    <t>Zřízení opláštění žeber nebo trativodů geotextilií v rýze nebo zářezu sklonu přes 1:2 š do 2,5 m</t>
  </si>
  <si>
    <t>-1597558994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</si>
  <si>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</si>
  <si>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</si>
  <si>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"drenážní žebro - opláštění" (0,8+0,8+0,5)*221,5</t>
  </si>
  <si>
    <t>69311080</t>
  </si>
  <si>
    <t>geotextilie netkaná separační, ochranná, filtrační, drenážní PES 200g/m2</t>
  </si>
  <si>
    <t>441137592</t>
  </si>
  <si>
    <t>geotextilie netkaná separační, ochranná, filtrační, drenážní PES 200g/m2
netkaná separační geotextilie s filtrační funkcí dle TP 97 (typ S1)</t>
  </si>
  <si>
    <t>465,13*1,02</t>
  </si>
  <si>
    <t>212572121</t>
  </si>
  <si>
    <t>Lože pro trativody z kameniva drobného těženého</t>
  </si>
  <si>
    <t>1096105812</t>
  </si>
  <si>
    <t>https://podminky.urs.cz/item/CS_URS_2024_01/212572121</t>
  </si>
  <si>
    <t>"lože z kameniva fr.0/8 tl. 100 mm"</t>
  </si>
  <si>
    <t xml:space="preserve">"pro drenáž" </t>
  </si>
  <si>
    <t>0,10*0,5*(106,27+115,29)</t>
  </si>
  <si>
    <t>212752413</t>
  </si>
  <si>
    <t>Trativod z drenážních trubek korugovaných PE-HD SN 8 perforace 220° včetně lože otevřený výkop DN 200 pro liniové stavby</t>
  </si>
  <si>
    <t>-1375622769</t>
  </si>
  <si>
    <t>Trativody z drenážních trubek pro liniové stavby a komunikace se zřízením štěrkového lože pod trubky a s jejich obsypem v otevřeném výkopu trubka korugovaná sendvičová PE-HD SN 8 perforace 220° DN 200</t>
  </si>
  <si>
    <t>https://podminky.urs.cz/item/CS_URS_2024_02/212752413</t>
  </si>
  <si>
    <t>(106,27+115,29)*1,02</t>
  </si>
  <si>
    <t>213141112</t>
  </si>
  <si>
    <t>Zřízení vrstvy z geotextilie v rovině nebo ve sklonu do 1:5 š přes 3 do 6 m</t>
  </si>
  <si>
    <t>-1080049514</t>
  </si>
  <si>
    <t>Zřízení vrstvy z geotextilie filtrační, separační, odvodňovací, ochranné, výztužné nebo protierozní v rovině nebo ve sklonu do 1:5, šířky přes 3 do 6 m</t>
  </si>
  <si>
    <t>https://podminky.urs.cz/item/CS_URS_2024_02/213141112</t>
  </si>
  <si>
    <t>"separační geotextilie pod aktivní zónu, o instalaci geotextilie pod aktivní zónu bude rozhodnuto geotechnikem stavby in situ"</t>
  </si>
  <si>
    <t>69311081</t>
  </si>
  <si>
    <t>geotextilie netkaná separační, ochranná, filtrační, drenážní PES 300g/m2</t>
  </si>
  <si>
    <t>-1296346808</t>
  </si>
  <si>
    <t>"2% na překrytí"</t>
  </si>
  <si>
    <t>1413,6*1,02</t>
  </si>
  <si>
    <t>Vodorovné konstrukce</t>
  </si>
  <si>
    <t>451315117</t>
  </si>
  <si>
    <t>Podkladní nebo výplňová vrstva z betonu C 25/30 tl do 100 mm</t>
  </si>
  <si>
    <t>-1164944956</t>
  </si>
  <si>
    <t>Podkladní a výplňové vrstvy z betonu prostého tloušťky do 100 mm, z betonu C 25/30</t>
  </si>
  <si>
    <t>https://podminky.urs.cz/item/CS_URS_2025_01/451315117</t>
  </si>
  <si>
    <t>"v místě přejízdného ostrůvku, C25/30 XF2, PBI v tl. 100mm"</t>
  </si>
  <si>
    <t>6,0</t>
  </si>
  <si>
    <t>1815430250</t>
  </si>
  <si>
    <t>"v místě přejízdného ostrůvku" 6,0</t>
  </si>
  <si>
    <t>"chodník" 411,0</t>
  </si>
  <si>
    <t>564851111.1</t>
  </si>
  <si>
    <t>-1984698332</t>
  </si>
  <si>
    <t>"štěrkodrť ŠDA fr. 0/63 GE v tl. 150 mm"</t>
  </si>
  <si>
    <t>564861111</t>
  </si>
  <si>
    <t>Podklad ze štěrkodrtě ŠD plochy přes 100 m2 tl 200 mm</t>
  </si>
  <si>
    <t>-432298365</t>
  </si>
  <si>
    <t>Podklad ze štěrkodrti ŠD s rozprostřením a zhutněním plochy přes 100 m2, po zhutnění tl. 200 mm</t>
  </si>
  <si>
    <t>https://podminky.urs.cz/item/CS_URS_2025_01/564861111</t>
  </si>
  <si>
    <t>"štěrkodrť ŠDA fr. 0/32 GE v tl. 200 mm"</t>
  </si>
  <si>
    <t>"vozovka" 1178</t>
  </si>
  <si>
    <t>"pod dlážděné vjezdy" 39,0</t>
  </si>
  <si>
    <t>397688811</t>
  </si>
  <si>
    <t>444358394</t>
  </si>
  <si>
    <t>"dopojení asf.sjezdu ke garážím" 5,8</t>
  </si>
  <si>
    <t>325941552</t>
  </si>
  <si>
    <t>-729583695</t>
  </si>
  <si>
    <t>591141111</t>
  </si>
  <si>
    <t>Kladení dlažby z kostek velkých z kamene na MC tl 50 mm</t>
  </si>
  <si>
    <t>-964313595</t>
  </si>
  <si>
    <t>Kladení dlažby z kostek s provedením lože do tl. 50 mm, s vyplněním spár, s dvojím beraněním a se smetením přebytečného materiálu na krajnici velkých z kamene, do lože z cementové malty</t>
  </si>
  <si>
    <t>https://podminky.urs.cz/item/CS_URS_2025_01/591141111</t>
  </si>
  <si>
    <t>"kladení do lože z cementové malty M25 XF4, s vyspárování"</t>
  </si>
  <si>
    <t>-1414574845</t>
  </si>
  <si>
    <t>596211113</t>
  </si>
  <si>
    <t>Kladení zámkové dlažby komunikací pro pěší ručně tl 60 mm skupiny A pl přes 300 m2</t>
  </si>
  <si>
    <t>107152182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</si>
  <si>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</si>
  <si>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https://podminky.urs.cz/item/CS_URS_2025_01/596211113</t>
  </si>
  <si>
    <t xml:space="preserve">"šedá zámková dlažba tl. 60 mm - různé tvary 200/100, 200/300, 100/100 včetně lože"  382,62</t>
  </si>
  <si>
    <t>"reliéfní dlažba černá tl. 60 mm" 11,81+2,4+2,48+3,74</t>
  </si>
  <si>
    <t>1221724720</t>
  </si>
  <si>
    <t xml:space="preserve">"chodník  - reliéfní dlažba černá"11,81+2,4+2,48+3,74</t>
  </si>
  <si>
    <t>20,43*1,03 'Přepočtené koeficientem množství</t>
  </si>
  <si>
    <t>-1528077833</t>
  </si>
  <si>
    <t xml:space="preserve">"šedá zámková dlažba tl. 60 mm - různé tvary 200/100, 200/300, 100/100 včetně lože"  116,47+73,4+32,43+160,32</t>
  </si>
  <si>
    <t>382,62*1,03 'Přepočtené koeficientem množství</t>
  </si>
  <si>
    <t>958303451</t>
  </si>
  <si>
    <t>30*0,40</t>
  </si>
  <si>
    <t>12*1,03 'Přepočtené koeficientem množství</t>
  </si>
  <si>
    <t>596211210</t>
  </si>
  <si>
    <t>Kladení zámkové dlažby komunikací pro pěší ručně tl 80 mm skupiny A pl do 50 m2</t>
  </si>
  <si>
    <t>-1987519508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</si>
  <si>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</si>
  <si>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https://podminky.urs.cz/item/CS_URS_2025_01/596211210</t>
  </si>
  <si>
    <t>29,0+10,13</t>
  </si>
  <si>
    <t>59245017.1</t>
  </si>
  <si>
    <t>dlažba skladebná betonová tl 80mm přírodní</t>
  </si>
  <si>
    <t>-1377190006</t>
  </si>
  <si>
    <t>dlažba skladebná betonová tl.l 80mm přírodní</t>
  </si>
  <si>
    <t xml:space="preserve">"šedá zámková dlažba tl. 80 mm - různé tvary 200/100, 200/300, 100/100 včetně lože"  </t>
  </si>
  <si>
    <t>29,0</t>
  </si>
  <si>
    <t>29*1,03 'Přepočtené koeficientem množství</t>
  </si>
  <si>
    <t>59245226.1</t>
  </si>
  <si>
    <t>dlažba pro nevidomé betonová 200x100mm tl 80mm barevná</t>
  </si>
  <si>
    <t>537678848</t>
  </si>
  <si>
    <t xml:space="preserve">"dlažba 200/100 tl.80mm reliéfní černá" </t>
  </si>
  <si>
    <t xml:space="preserve">"chodník  - reliéfní dlažba černá" 10,13</t>
  </si>
  <si>
    <t>-5433047</t>
  </si>
  <si>
    <t>"proříznutí spáry na začátku a konci stavby etapy (25x12), bude fakturováno dle technologie zhotovitele" 10+12+6+6</t>
  </si>
  <si>
    <t>"proříznutí kolem UV" 8*(4*0,5)</t>
  </si>
  <si>
    <t>-1866741278</t>
  </si>
  <si>
    <t>"UV" 8</t>
  </si>
  <si>
    <t>-62009999</t>
  </si>
  <si>
    <t>"přípojky, potrubí PP DN 150 SN12"</t>
  </si>
  <si>
    <t>46,0</t>
  </si>
  <si>
    <t>-320466283</t>
  </si>
  <si>
    <t>46*1,02 'Přepočtené koeficientem množství</t>
  </si>
  <si>
    <t>-1779094758</t>
  </si>
  <si>
    <t>8*3</t>
  </si>
  <si>
    <t>1204300017</t>
  </si>
  <si>
    <t>484505644</t>
  </si>
  <si>
    <t>-1637566949</t>
  </si>
  <si>
    <t>27740395</t>
  </si>
  <si>
    <t>"výměna nebo výšková úprava vodovodních šoupátek v případě poškození" 9</t>
  </si>
  <si>
    <t>1734087819</t>
  </si>
  <si>
    <t>"položka bude čerpána se souhlasem TDI, v případě poškození" 9</t>
  </si>
  <si>
    <t>-647829518</t>
  </si>
  <si>
    <t>"přípojky UV" 46,0</t>
  </si>
  <si>
    <t>2084794470</t>
  </si>
  <si>
    <t>177432259</t>
  </si>
  <si>
    <t>-527521485</t>
  </si>
  <si>
    <t>888290711</t>
  </si>
  <si>
    <t>1791456654</t>
  </si>
  <si>
    <t>957392042</t>
  </si>
  <si>
    <t>895941323</t>
  </si>
  <si>
    <t>Osazení vpusti uliční DN 450 z betonových dílců skruž středová 570 mm</t>
  </si>
  <si>
    <t>-401126885</t>
  </si>
  <si>
    <t>Osazení vpusti uliční z betonových dílců DN 450 skruž středová 570 mm</t>
  </si>
  <si>
    <t>https://podminky.urs.cz/item/CS_URS_2024_02/895941323</t>
  </si>
  <si>
    <t>65</t>
  </si>
  <si>
    <t>59224488</t>
  </si>
  <si>
    <t>skruž betonová středová pro uliční vpusť 450x570x50mm</t>
  </si>
  <si>
    <t>25458146</t>
  </si>
  <si>
    <t>66</t>
  </si>
  <si>
    <t>1006707226</t>
  </si>
  <si>
    <t>67</t>
  </si>
  <si>
    <t>1902376133</t>
  </si>
  <si>
    <t>68</t>
  </si>
  <si>
    <t>895941332</t>
  </si>
  <si>
    <t>Osazení vpusti uliční DN 450 z betonových dílců skruž průběžná se zápachovou uzávěrkou</t>
  </si>
  <si>
    <t>1352752264</t>
  </si>
  <si>
    <t>Osazení vpusti uliční z betonových dílců DN 450 skruž průběžná se zápachovou uzávěrkou</t>
  </si>
  <si>
    <t>https://podminky.urs.cz/item/CS_URS_2025_01/895941332</t>
  </si>
  <si>
    <t>69</t>
  </si>
  <si>
    <t>59224493</t>
  </si>
  <si>
    <t>skruž betonová průběžná se zápachovou uzávěrkou 150mm PVC pro uliční vpusť 450x645x50mm</t>
  </si>
  <si>
    <t>322956219</t>
  </si>
  <si>
    <t>70</t>
  </si>
  <si>
    <t>704865181</t>
  </si>
  <si>
    <t>4,0</t>
  </si>
  <si>
    <t>71</t>
  </si>
  <si>
    <t>1806801429</t>
  </si>
  <si>
    <t>72</t>
  </si>
  <si>
    <t>-279147915</t>
  </si>
  <si>
    <t>73</t>
  </si>
  <si>
    <t>779394448</t>
  </si>
  <si>
    <t>74</t>
  </si>
  <si>
    <t>-948024174</t>
  </si>
  <si>
    <t>75</t>
  </si>
  <si>
    <t>-228157826</t>
  </si>
  <si>
    <t>76</t>
  </si>
  <si>
    <t>402566724</t>
  </si>
  <si>
    <t>"pod UV" 8*(0,6*0,6)</t>
  </si>
  <si>
    <t>"obetonování přípojek"</t>
  </si>
  <si>
    <t>0,1*0,2*46,0</t>
  </si>
  <si>
    <t>77</t>
  </si>
  <si>
    <t>406572787</t>
  </si>
  <si>
    <t>2*(102,2+102,0)+5,0</t>
  </si>
  <si>
    <t xml:space="preserve">"budou zpětně použity vybourané a očištěné žul.kostky z dvouřádků - 408m" </t>
  </si>
  <si>
    <t>78</t>
  </si>
  <si>
    <t>-1778369532</t>
  </si>
  <si>
    <t>(413-408)*0,1*2</t>
  </si>
  <si>
    <t>1*1,01 'Přepočtené koeficientem množství</t>
  </si>
  <si>
    <t>79</t>
  </si>
  <si>
    <t>-1211982257</t>
  </si>
  <si>
    <t>"silniční obrubník 150/250/" 203,0+10,0</t>
  </si>
  <si>
    <t xml:space="preserve">"nájezdový obrubník 150/150"  38,0 +3,0+4,0+4,0+3,0+7,0</t>
  </si>
  <si>
    <t>"nájezdový přechodový obrubník" 2*9</t>
  </si>
  <si>
    <t>"chodníkový obrubník 80/200" 4,0</t>
  </si>
  <si>
    <t>80</t>
  </si>
  <si>
    <t>480824214</t>
  </si>
  <si>
    <t>59*1,03 'Přepočtené koeficientem množství</t>
  </si>
  <si>
    <t>81</t>
  </si>
  <si>
    <t>2041336312</t>
  </si>
  <si>
    <t>9*2</t>
  </si>
  <si>
    <t>18*1,03 'Přepočtené koeficientem množství</t>
  </si>
  <si>
    <t>82</t>
  </si>
  <si>
    <t>172918629</t>
  </si>
  <si>
    <t>4*1,03 'Přepočtené koeficientem množství</t>
  </si>
  <si>
    <t>83</t>
  </si>
  <si>
    <t>-294190999</t>
  </si>
  <si>
    <t>213*1,02 'Přepočtené koeficientem množství</t>
  </si>
  <si>
    <t>84</t>
  </si>
  <si>
    <t>-139953919</t>
  </si>
  <si>
    <t>"obruby" 294,0*0,35*0,15</t>
  </si>
  <si>
    <t>"dvouřádek" 206,5*0,4*0,12</t>
  </si>
  <si>
    <t>85</t>
  </si>
  <si>
    <t>-1358487191</t>
  </si>
  <si>
    <t>86</t>
  </si>
  <si>
    <t>985112113</t>
  </si>
  <si>
    <t>Odsekání degradovaného betonu stěn tl přes 30 do 50 mm</t>
  </si>
  <si>
    <t>1698372838</t>
  </si>
  <si>
    <t>Odsekání degradovaného betonu stěn, tloušťky přes 30 do 50 mm</t>
  </si>
  <si>
    <t>https://podminky.urs.cz/item/CS_URS_2025_01/985112113</t>
  </si>
  <si>
    <t xml:space="preserve">"odsekání porušených částí betonu kolem shozu" </t>
  </si>
  <si>
    <t>(1,5+1,5+1,2)*0,15</t>
  </si>
  <si>
    <t>87</t>
  </si>
  <si>
    <t>985311116</t>
  </si>
  <si>
    <t>Reprofilace stěn cementovou sanační maltou tl přes 50 do 60 mm</t>
  </si>
  <si>
    <t>-420999180</t>
  </si>
  <si>
    <t>Reprofilace betonu sanačními maltami na cementové bázi ručně stěn, tloušťky přes 50 do 60 mm</t>
  </si>
  <si>
    <t>https://podminky.urs.cz/item/CS_URS_2025_01/985311116</t>
  </si>
  <si>
    <t xml:space="preserve">"oprava částí betonu kolem shozu, nad chodníkem" </t>
  </si>
  <si>
    <t>88</t>
  </si>
  <si>
    <t>-1599502339</t>
  </si>
  <si>
    <t>( 64,39+7,71+25,39+106,73)*0,80</t>
  </si>
  <si>
    <t>89</t>
  </si>
  <si>
    <t>-770923527</t>
  </si>
  <si>
    <t>163,376*1,05 'Přepočtené koeficientem množství</t>
  </si>
  <si>
    <t>90</t>
  </si>
  <si>
    <t>1814973587</t>
  </si>
  <si>
    <t>2.3 - MK Božkova - 2.část - trvalé dopravní značení</t>
  </si>
  <si>
    <t>6*(0,4*0,4*0,8)</t>
  </si>
  <si>
    <t>912211111R</t>
  </si>
  <si>
    <t>Montáž směrového betonového svodidla prosté uložení bez betonového základu</t>
  </si>
  <si>
    <t>-2028587876</t>
  </si>
  <si>
    <t>59216032</t>
  </si>
  <si>
    <t>svodidlo betonové oddělení komunikace a pěší zóny zkrácené 440x500x1000mm</t>
  </si>
  <si>
    <t>-163826278</t>
  </si>
  <si>
    <t>59216354</t>
  </si>
  <si>
    <t>svodidlo betonové oddělení komunikace a pěší zóny oblouk R1,0-90° 440x500x1575mm</t>
  </si>
  <si>
    <t>1210791387</t>
  </si>
  <si>
    <t>"montáž stáv. DZ" 1</t>
  </si>
  <si>
    <t>"montáž nových DZ" 10</t>
  </si>
  <si>
    <t>"B2" 1</t>
  </si>
  <si>
    <t>"C4a" 1</t>
  </si>
  <si>
    <t>"IP11b" 2</t>
  </si>
  <si>
    <t>"E8e" 1</t>
  </si>
  <si>
    <t>"E8d" 1</t>
  </si>
  <si>
    <t>40445650</t>
  </si>
  <si>
    <t>dodatkové tabulky E7, E12, E13 500x300mm</t>
  </si>
  <si>
    <t>-1970988987</t>
  </si>
  <si>
    <t>"E13" 2</t>
  </si>
  <si>
    <t>6*4</t>
  </si>
  <si>
    <t xml:space="preserve">"V10c"  26*5,79</t>
  </si>
  <si>
    <t>"V4 (0,25)" 5,94+4,22+5,2+5,99+8,87+5,97+1,26+ 1,91+4,97+6,34+1,34+4,34+5,21</t>
  </si>
  <si>
    <t>"V4 (0,5/0,5/0,25)" 27,13+55,51</t>
  </si>
  <si>
    <t>"V13a šrafy" (5,64+2,61+1,05+2,15+1,69+1,42+2,48+3,04+3,10+1,17+3,47+4,62+2,71+1,31+2,41+3,16+2,25+1,06)*0,50</t>
  </si>
  <si>
    <t>"V10f" 3,0</t>
  </si>
  <si>
    <t>915223121</t>
  </si>
  <si>
    <t>Vodicí linie z plastu pro orientaci nevidomých na přechodu šířky 170 mm</t>
  </si>
  <si>
    <t>-1159275606</t>
  </si>
  <si>
    <t>Orientační prvky pro nevidomé z plastu na pozemních komunikacích a komunikacích pro pěší vodicí linie na přechodu šířky 170 mm</t>
  </si>
  <si>
    <t>https://podminky.urs.cz/item/CS_URS_2025_01/915223121</t>
  </si>
  <si>
    <t>"vodící linie ve dvou místech pro přecházení"</t>
  </si>
  <si>
    <t>2*9,1</t>
  </si>
  <si>
    <t>2*9,25</t>
  </si>
  <si>
    <t>150,54+61,56+82,64</t>
  </si>
  <si>
    <t>25,67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</si>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</sst>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22" xfId="0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2403000" TargetMode="External" /><Relationship Id="rId5" Type="http://schemas.openxmlformats.org/officeDocument/2006/relationships/hyperlink" Target="https://podminky.urs.cz/item/CS_URS_2023_01/013254000" TargetMode="External" /><Relationship Id="rId6" Type="http://schemas.openxmlformats.org/officeDocument/2006/relationships/hyperlink" Target="https://podminky.urs.cz/item/CS_URS_2025_01/020001000" TargetMode="External" /><Relationship Id="rId7" Type="http://schemas.openxmlformats.org/officeDocument/2006/relationships/hyperlink" Target="https://podminky.urs.cz/item/CS_URS_2023_01/072002000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62702111" TargetMode="External" /><Relationship Id="rId2" Type="http://schemas.openxmlformats.org/officeDocument/2006/relationships/hyperlink" Target="https://podminky.urs.cz/item/CS_URS_2024_02/167102111" TargetMode="External" /><Relationship Id="rId3" Type="http://schemas.openxmlformats.org/officeDocument/2006/relationships/hyperlink" Target="https://podminky.urs.cz/item/CS_URS_2024_01/113106171" TargetMode="External" /><Relationship Id="rId4" Type="http://schemas.openxmlformats.org/officeDocument/2006/relationships/hyperlink" Target="https://podminky.urs.cz/item/CS_URS_2025_01/113107222" TargetMode="External" /><Relationship Id="rId5" Type="http://schemas.openxmlformats.org/officeDocument/2006/relationships/hyperlink" Target="https://podminky.urs.cz/item/CS_URS_2025_01/113154531" TargetMode="External" /><Relationship Id="rId6" Type="http://schemas.openxmlformats.org/officeDocument/2006/relationships/hyperlink" Target="https://podminky.urs.cz/item/CS_URS_2025_01/113154537" TargetMode="External" /><Relationship Id="rId7" Type="http://schemas.openxmlformats.org/officeDocument/2006/relationships/hyperlink" Target="https://podminky.urs.cz/item/CS_URS_2024_02/113201111" TargetMode="External" /><Relationship Id="rId8" Type="http://schemas.openxmlformats.org/officeDocument/2006/relationships/hyperlink" Target="https://podminky.urs.cz/item/CS_URS_2023_01/113202111" TargetMode="External" /><Relationship Id="rId9" Type="http://schemas.openxmlformats.org/officeDocument/2006/relationships/hyperlink" Target="https://podminky.urs.cz/item/CS_URS_2024_02/113203111" TargetMode="External" /><Relationship Id="rId10" Type="http://schemas.openxmlformats.org/officeDocument/2006/relationships/hyperlink" Target="https://podminky.urs.cz/item/CS_URS_2024_01/919735111" TargetMode="External" /><Relationship Id="rId11" Type="http://schemas.openxmlformats.org/officeDocument/2006/relationships/hyperlink" Target="https://podminky.urs.cz/item/CS_URS_2025_01/966006132" TargetMode="External" /><Relationship Id="rId12" Type="http://schemas.openxmlformats.org/officeDocument/2006/relationships/hyperlink" Target="https://podminky.urs.cz/item/CS_URS_2024_01/966006221" TargetMode="External" /><Relationship Id="rId13" Type="http://schemas.openxmlformats.org/officeDocument/2006/relationships/hyperlink" Target="https://podminky.urs.cz/item/CS_URS_2025_01/979071122" TargetMode="External" /><Relationship Id="rId14" Type="http://schemas.openxmlformats.org/officeDocument/2006/relationships/hyperlink" Target="https://podminky.urs.cz/item/CS_URS_2025_01/997221551" TargetMode="External" /><Relationship Id="rId15" Type="http://schemas.openxmlformats.org/officeDocument/2006/relationships/hyperlink" Target="https://podminky.urs.cz/item/CS_URS_2025_01/997221559" TargetMode="External" /><Relationship Id="rId16" Type="http://schemas.openxmlformats.org/officeDocument/2006/relationships/hyperlink" Target="https://podminky.urs.cz/item/CS_URS_2023_01/997221561" TargetMode="External" /><Relationship Id="rId17" Type="http://schemas.openxmlformats.org/officeDocument/2006/relationships/hyperlink" Target="https://podminky.urs.cz/item/CS_URS_2023_01/997221569" TargetMode="External" /><Relationship Id="rId18" Type="http://schemas.openxmlformats.org/officeDocument/2006/relationships/hyperlink" Target="https://podminky.urs.cz/item/CS_URS_2024_02/997211611" TargetMode="External" /><Relationship Id="rId19" Type="http://schemas.openxmlformats.org/officeDocument/2006/relationships/hyperlink" Target="https://podminky.urs.cz/item/CS_URS_2024_02/997013861" TargetMode="External" /><Relationship Id="rId20" Type="http://schemas.openxmlformats.org/officeDocument/2006/relationships/hyperlink" Target="https://podminky.urs.cz/item/CS_URS_2024_02/997013873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11101" TargetMode="External" /><Relationship Id="rId2" Type="http://schemas.openxmlformats.org/officeDocument/2006/relationships/hyperlink" Target="https://podminky.urs.cz/item/CS_URS_2024_01/13221213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5_01/167111101" TargetMode="External" /><Relationship Id="rId6" Type="http://schemas.openxmlformats.org/officeDocument/2006/relationships/hyperlink" Target="https://podminky.urs.cz/item/CS_URS_2024_02/17120123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4_01/175111101" TargetMode="External" /><Relationship Id="rId10" Type="http://schemas.openxmlformats.org/officeDocument/2006/relationships/hyperlink" Target="https://podminky.urs.cz/item/CS_URS_2024_01/175111201" TargetMode="External" /><Relationship Id="rId11" Type="http://schemas.openxmlformats.org/officeDocument/2006/relationships/hyperlink" Target="https://podminky.urs.cz/item/CS_URS_2024_02/181311103" TargetMode="External" /><Relationship Id="rId12" Type="http://schemas.openxmlformats.org/officeDocument/2006/relationships/hyperlink" Target="https://podminky.urs.cz/item/CS_URS_2024_01/181912112" TargetMode="External" /><Relationship Id="rId13" Type="http://schemas.openxmlformats.org/officeDocument/2006/relationships/hyperlink" Target="https://podminky.urs.cz/item/CS_URS_2025_01/183403153" TargetMode="External" /><Relationship Id="rId14" Type="http://schemas.openxmlformats.org/officeDocument/2006/relationships/hyperlink" Target="https://podminky.urs.cz/item/CS_URS_2025_01/564851111" TargetMode="External" /><Relationship Id="rId15" Type="http://schemas.openxmlformats.org/officeDocument/2006/relationships/hyperlink" Target="https://podminky.urs.cz/item/CS_URS_2025_01/565166112" TargetMode="External" /><Relationship Id="rId16" Type="http://schemas.openxmlformats.org/officeDocument/2006/relationships/hyperlink" Target="https://podminky.urs.cz/item/CS_URS_2025_01/573211107" TargetMode="External" /><Relationship Id="rId17" Type="http://schemas.openxmlformats.org/officeDocument/2006/relationships/hyperlink" Target="https://podminky.urs.cz/item/CS_URS_2025_01/573211108" TargetMode="External" /><Relationship Id="rId18" Type="http://schemas.openxmlformats.org/officeDocument/2006/relationships/hyperlink" Target="https://podminky.urs.cz/item/CS_URS_2025_01/577134111" TargetMode="External" /><Relationship Id="rId19" Type="http://schemas.openxmlformats.org/officeDocument/2006/relationships/hyperlink" Target="https://podminky.urs.cz/item/CS_URS_2025_01/596211112" TargetMode="External" /><Relationship Id="rId20" Type="http://schemas.openxmlformats.org/officeDocument/2006/relationships/hyperlink" Target="https://podminky.urs.cz/item/CS_URS_2024_01/871310320" TargetMode="External" /><Relationship Id="rId21" Type="http://schemas.openxmlformats.org/officeDocument/2006/relationships/hyperlink" Target="https://podminky.urs.cz/item/CS_URS_2022_01/877310310" TargetMode="External" /><Relationship Id="rId22" Type="http://schemas.openxmlformats.org/officeDocument/2006/relationships/hyperlink" Target="https://podminky.urs.cz/item/CS_URS_2024_02/892351111" TargetMode="External" /><Relationship Id="rId23" Type="http://schemas.openxmlformats.org/officeDocument/2006/relationships/hyperlink" Target="https://podminky.urs.cz/item/CS_URS_2024_02/895941302" TargetMode="External" /><Relationship Id="rId24" Type="http://schemas.openxmlformats.org/officeDocument/2006/relationships/hyperlink" Target="https://podminky.urs.cz/item/CS_URS_2024_02/895941314" TargetMode="External" /><Relationship Id="rId25" Type="http://schemas.openxmlformats.org/officeDocument/2006/relationships/hyperlink" Target="https://podminky.urs.cz/item/CS_URS_2024_02/895941322" TargetMode="External" /><Relationship Id="rId26" Type="http://schemas.openxmlformats.org/officeDocument/2006/relationships/hyperlink" Target="https://podminky.urs.cz/item/CS_URS_2024_02/895941331" TargetMode="External" /><Relationship Id="rId27" Type="http://schemas.openxmlformats.org/officeDocument/2006/relationships/hyperlink" Target="https://podminky.urs.cz/item/CS_URS_2025_01/899132121" TargetMode="External" /><Relationship Id="rId28" Type="http://schemas.openxmlformats.org/officeDocument/2006/relationships/hyperlink" Target="https://podminky.urs.cz/item/CS_URS_2024_01/899204112" TargetMode="External" /><Relationship Id="rId29" Type="http://schemas.openxmlformats.org/officeDocument/2006/relationships/hyperlink" Target="https://podminky.urs.cz/item/CS_URS_2024_02/899633151" TargetMode="External" /><Relationship Id="rId30" Type="http://schemas.openxmlformats.org/officeDocument/2006/relationships/hyperlink" Target="https://podminky.urs.cz/item/CS_URS_2024_02/916111113" TargetMode="External" /><Relationship Id="rId31" Type="http://schemas.openxmlformats.org/officeDocument/2006/relationships/hyperlink" Target="https://podminky.urs.cz/item/CS_URS_2024_01/916131213" TargetMode="External" /><Relationship Id="rId32" Type="http://schemas.openxmlformats.org/officeDocument/2006/relationships/hyperlink" Target="https://podminky.urs.cz/item/CS_URS_2024_01/916991121" TargetMode="External" /><Relationship Id="rId33" Type="http://schemas.openxmlformats.org/officeDocument/2006/relationships/hyperlink" Target="https://podminky.urs.cz/item/CS_URS_2024_01/919735111" TargetMode="External" /><Relationship Id="rId34" Type="http://schemas.openxmlformats.org/officeDocument/2006/relationships/hyperlink" Target="https://podminky.urs.cz/item/CS_URS_2024_01/711161273" TargetMode="External" /><Relationship Id="rId35" Type="http://schemas.openxmlformats.org/officeDocument/2006/relationships/hyperlink" Target="https://podminky.urs.cz/item/CS_URS_2024_02/998225111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3702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71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107223" TargetMode="External" /><Relationship Id="rId4" Type="http://schemas.openxmlformats.org/officeDocument/2006/relationships/hyperlink" Target="https://podminky.urs.cz/item/CS_URS_2025_01/113107241" TargetMode="External" /><Relationship Id="rId5" Type="http://schemas.openxmlformats.org/officeDocument/2006/relationships/hyperlink" Target="https://podminky.urs.cz/item/CS_URS_2025_01/113154532" TargetMode="External" /><Relationship Id="rId6" Type="http://schemas.openxmlformats.org/officeDocument/2006/relationships/hyperlink" Target="https://podminky.urs.cz/item/CS_URS_2025_01/113154537" TargetMode="External" /><Relationship Id="rId7" Type="http://schemas.openxmlformats.org/officeDocument/2006/relationships/hyperlink" Target="https://podminky.urs.cz/item/CS_URS_2024_02/113201111" TargetMode="External" /><Relationship Id="rId8" Type="http://schemas.openxmlformats.org/officeDocument/2006/relationships/hyperlink" Target="https://podminky.urs.cz/item/CS_URS_2023_01/113202111" TargetMode="External" /><Relationship Id="rId9" Type="http://schemas.openxmlformats.org/officeDocument/2006/relationships/hyperlink" Target="https://podminky.urs.cz/item/CS_URS_2024_02/113203111" TargetMode="External" /><Relationship Id="rId10" Type="http://schemas.openxmlformats.org/officeDocument/2006/relationships/hyperlink" Target="https://podminky.urs.cz/item/CS_URS_2024_02/162702111" TargetMode="External" /><Relationship Id="rId11" Type="http://schemas.openxmlformats.org/officeDocument/2006/relationships/hyperlink" Target="https://podminky.urs.cz/item/CS_URS_2024_02/167102111" TargetMode="External" /><Relationship Id="rId12" Type="http://schemas.openxmlformats.org/officeDocument/2006/relationships/hyperlink" Target="https://podminky.urs.cz/item/CS_URS_2024_01/919735111" TargetMode="External" /><Relationship Id="rId13" Type="http://schemas.openxmlformats.org/officeDocument/2006/relationships/hyperlink" Target="https://podminky.urs.cz/item/CS_URS_2025_01/966006132" TargetMode="External" /><Relationship Id="rId14" Type="http://schemas.openxmlformats.org/officeDocument/2006/relationships/hyperlink" Target="https://podminky.urs.cz/item/CS_URS_2024_01/966006221" TargetMode="External" /><Relationship Id="rId15" Type="http://schemas.openxmlformats.org/officeDocument/2006/relationships/hyperlink" Target="https://podminky.urs.cz/item/CS_URS_2025_01/979071122" TargetMode="External" /><Relationship Id="rId16" Type="http://schemas.openxmlformats.org/officeDocument/2006/relationships/hyperlink" Target="https://podminky.urs.cz/item/CS_URS_2024_02/997013861" TargetMode="External" /><Relationship Id="rId17" Type="http://schemas.openxmlformats.org/officeDocument/2006/relationships/hyperlink" Target="https://podminky.urs.cz/item/CS_URS_2024_02/997013873" TargetMode="External" /><Relationship Id="rId18" Type="http://schemas.openxmlformats.org/officeDocument/2006/relationships/hyperlink" Target="https://podminky.urs.cz/item/CS_URS_2024_02/997211611" TargetMode="External" /><Relationship Id="rId19" Type="http://schemas.openxmlformats.org/officeDocument/2006/relationships/hyperlink" Target="https://podminky.urs.cz/item/CS_URS_2025_01/997221551" TargetMode="External" /><Relationship Id="rId20" Type="http://schemas.openxmlformats.org/officeDocument/2006/relationships/hyperlink" Target="https://podminky.urs.cz/item/CS_URS_2025_01/997221559" TargetMode="External" /><Relationship Id="rId21" Type="http://schemas.openxmlformats.org/officeDocument/2006/relationships/hyperlink" Target="https://podminky.urs.cz/item/CS_URS_2023_01/997221561" TargetMode="External" /><Relationship Id="rId22" Type="http://schemas.openxmlformats.org/officeDocument/2006/relationships/hyperlink" Target="https://podminky.urs.cz/item/CS_URS_2023_01/997221569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11101" TargetMode="External" /><Relationship Id="rId2" Type="http://schemas.openxmlformats.org/officeDocument/2006/relationships/hyperlink" Target="https://podminky.urs.cz/item/CS_URS_2025_01/122251105" TargetMode="External" /><Relationship Id="rId3" Type="http://schemas.openxmlformats.org/officeDocument/2006/relationships/hyperlink" Target="https://podminky.urs.cz/item/CS_URS_2024_01/132212131" TargetMode="External" /><Relationship Id="rId4" Type="http://schemas.openxmlformats.org/officeDocument/2006/relationships/hyperlink" Target="https://podminky.urs.cz/item/CS_URS_2025_01/132251103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5_01/167111101" TargetMode="External" /><Relationship Id="rId8" Type="http://schemas.openxmlformats.org/officeDocument/2006/relationships/hyperlink" Target="https://podminky.urs.cz/item/CS_URS_2024_01/171152111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3_01/174151101" TargetMode="External" /><Relationship Id="rId12" Type="http://schemas.openxmlformats.org/officeDocument/2006/relationships/hyperlink" Target="https://podminky.urs.cz/item/CS_URS_2024_01/175111101" TargetMode="External" /><Relationship Id="rId13" Type="http://schemas.openxmlformats.org/officeDocument/2006/relationships/hyperlink" Target="https://podminky.urs.cz/item/CS_URS_2024_01/17511120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1/181912112" TargetMode="External" /><Relationship Id="rId16" Type="http://schemas.openxmlformats.org/officeDocument/2006/relationships/hyperlink" Target="https://podminky.urs.cz/item/CS_URS_2025_01/181951112" TargetMode="External" /><Relationship Id="rId17" Type="http://schemas.openxmlformats.org/officeDocument/2006/relationships/hyperlink" Target="https://podminky.urs.cz/item/CS_URS_2025_01/183403153" TargetMode="External" /><Relationship Id="rId18" Type="http://schemas.openxmlformats.org/officeDocument/2006/relationships/hyperlink" Target="https://podminky.urs.cz/item/CS_URS_2024_02/211531111" TargetMode="External" /><Relationship Id="rId19" Type="http://schemas.openxmlformats.org/officeDocument/2006/relationships/hyperlink" Target="https://podminky.urs.cz/item/CS_URS_2024_02/211971121" TargetMode="External" /><Relationship Id="rId20" Type="http://schemas.openxmlformats.org/officeDocument/2006/relationships/hyperlink" Target="https://podminky.urs.cz/item/CS_URS_2024_01/212572121" TargetMode="External" /><Relationship Id="rId21" Type="http://schemas.openxmlformats.org/officeDocument/2006/relationships/hyperlink" Target="https://podminky.urs.cz/item/CS_URS_2024_02/212752413" TargetMode="External" /><Relationship Id="rId22" Type="http://schemas.openxmlformats.org/officeDocument/2006/relationships/hyperlink" Target="https://podminky.urs.cz/item/CS_URS_2024_02/213141112" TargetMode="External" /><Relationship Id="rId23" Type="http://schemas.openxmlformats.org/officeDocument/2006/relationships/hyperlink" Target="https://podminky.urs.cz/item/CS_URS_2025_01/451315117" TargetMode="External" /><Relationship Id="rId24" Type="http://schemas.openxmlformats.org/officeDocument/2006/relationships/hyperlink" Target="https://podminky.urs.cz/item/CS_URS_2025_01/564851111" TargetMode="External" /><Relationship Id="rId25" Type="http://schemas.openxmlformats.org/officeDocument/2006/relationships/hyperlink" Target="https://podminky.urs.cz/item/CS_URS_2025_01/564861111" TargetMode="External" /><Relationship Id="rId26" Type="http://schemas.openxmlformats.org/officeDocument/2006/relationships/hyperlink" Target="https://podminky.urs.cz/item/CS_URS_2025_01/565166112" TargetMode="External" /><Relationship Id="rId27" Type="http://schemas.openxmlformats.org/officeDocument/2006/relationships/hyperlink" Target="https://podminky.urs.cz/item/CS_URS_2025_01/573211107" TargetMode="External" /><Relationship Id="rId28" Type="http://schemas.openxmlformats.org/officeDocument/2006/relationships/hyperlink" Target="https://podminky.urs.cz/item/CS_URS_2025_01/573211108" TargetMode="External" /><Relationship Id="rId29" Type="http://schemas.openxmlformats.org/officeDocument/2006/relationships/hyperlink" Target="https://podminky.urs.cz/item/CS_URS_2025_01/577134111" TargetMode="External" /><Relationship Id="rId30" Type="http://schemas.openxmlformats.org/officeDocument/2006/relationships/hyperlink" Target="https://podminky.urs.cz/item/CS_URS_2025_01/591141111" TargetMode="External" /><Relationship Id="rId31" Type="http://schemas.openxmlformats.org/officeDocument/2006/relationships/hyperlink" Target="https://podminky.urs.cz/item/CS_URS_2025_01/596211113" TargetMode="External" /><Relationship Id="rId32" Type="http://schemas.openxmlformats.org/officeDocument/2006/relationships/hyperlink" Target="https://podminky.urs.cz/item/CS_URS_2025_01/596211210" TargetMode="External" /><Relationship Id="rId33" Type="http://schemas.openxmlformats.org/officeDocument/2006/relationships/hyperlink" Target="https://podminky.urs.cz/item/CS_URS_2024_01/871310320" TargetMode="External" /><Relationship Id="rId34" Type="http://schemas.openxmlformats.org/officeDocument/2006/relationships/hyperlink" Target="https://podminky.urs.cz/item/CS_URS_2022_01/877310310" TargetMode="External" /><Relationship Id="rId35" Type="http://schemas.openxmlformats.org/officeDocument/2006/relationships/hyperlink" Target="https://podminky.urs.cz/item/CS_URS_2024_02/892351111" TargetMode="External" /><Relationship Id="rId36" Type="http://schemas.openxmlformats.org/officeDocument/2006/relationships/hyperlink" Target="https://podminky.urs.cz/item/CS_URS_2024_02/895941302" TargetMode="External" /><Relationship Id="rId37" Type="http://schemas.openxmlformats.org/officeDocument/2006/relationships/hyperlink" Target="https://podminky.urs.cz/item/CS_URS_2024_02/895941314" TargetMode="External" /><Relationship Id="rId38" Type="http://schemas.openxmlformats.org/officeDocument/2006/relationships/hyperlink" Target="https://podminky.urs.cz/item/CS_URS_2024_02/895941322" TargetMode="External" /><Relationship Id="rId39" Type="http://schemas.openxmlformats.org/officeDocument/2006/relationships/hyperlink" Target="https://podminky.urs.cz/item/CS_URS_2024_02/895941323" TargetMode="External" /><Relationship Id="rId40" Type="http://schemas.openxmlformats.org/officeDocument/2006/relationships/hyperlink" Target="https://podminky.urs.cz/item/CS_URS_2024_02/895941331" TargetMode="External" /><Relationship Id="rId41" Type="http://schemas.openxmlformats.org/officeDocument/2006/relationships/hyperlink" Target="https://podminky.urs.cz/item/CS_URS_2025_01/895941332" TargetMode="External" /><Relationship Id="rId42" Type="http://schemas.openxmlformats.org/officeDocument/2006/relationships/hyperlink" Target="https://podminky.urs.cz/item/CS_URS_2025_01/899132121" TargetMode="External" /><Relationship Id="rId43" Type="http://schemas.openxmlformats.org/officeDocument/2006/relationships/hyperlink" Target="https://podminky.urs.cz/item/CS_URS_2024_01/899204112" TargetMode="External" /><Relationship Id="rId44" Type="http://schemas.openxmlformats.org/officeDocument/2006/relationships/hyperlink" Target="https://podminky.urs.cz/item/CS_URS_2024_02/899633151" TargetMode="External" /><Relationship Id="rId45" Type="http://schemas.openxmlformats.org/officeDocument/2006/relationships/hyperlink" Target="https://podminky.urs.cz/item/CS_URS_2024_02/916111113" TargetMode="External" /><Relationship Id="rId46" Type="http://schemas.openxmlformats.org/officeDocument/2006/relationships/hyperlink" Target="https://podminky.urs.cz/item/CS_URS_2024_01/916131213" TargetMode="External" /><Relationship Id="rId47" Type="http://schemas.openxmlformats.org/officeDocument/2006/relationships/hyperlink" Target="https://podminky.urs.cz/item/CS_URS_2024_01/916991121" TargetMode="External" /><Relationship Id="rId48" Type="http://schemas.openxmlformats.org/officeDocument/2006/relationships/hyperlink" Target="https://podminky.urs.cz/item/CS_URS_2024_01/919735111" TargetMode="External" /><Relationship Id="rId49" Type="http://schemas.openxmlformats.org/officeDocument/2006/relationships/hyperlink" Target="https://podminky.urs.cz/item/CS_URS_2025_01/985112113" TargetMode="External" /><Relationship Id="rId50" Type="http://schemas.openxmlformats.org/officeDocument/2006/relationships/hyperlink" Target="https://podminky.urs.cz/item/CS_URS_2025_01/985311116" TargetMode="External" /><Relationship Id="rId51" Type="http://schemas.openxmlformats.org/officeDocument/2006/relationships/hyperlink" Target="https://podminky.urs.cz/item/CS_URS_2024_01/711161273" TargetMode="External" /><Relationship Id="rId52" Type="http://schemas.openxmlformats.org/officeDocument/2006/relationships/hyperlink" Target="https://podminky.urs.cz/item/CS_URS_2024_02/998225111" TargetMode="External" /><Relationship Id="rId5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3702" TargetMode="External" /><Relationship Id="rId2" Type="http://schemas.openxmlformats.org/officeDocument/2006/relationships/hyperlink" Target="https://podminky.urs.cz/item/CS_URS_2025_01/915223121" TargetMode="External" /><Relationship Id="rId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MK ul. Božkova, Český Těšín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Český Těšín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14. 4. 2025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Český Těšín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DOPRAPLAN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Ostatní a vedlejší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'000 - Ostatní a vedlejší ...'!P125</f>
        <v>0</v>
      </c>
      <c r="AV95" s="128">
        <f>'000 - Ostatní a vedlejší ...'!J33</f>
        <v>0</v>
      </c>
      <c r="AW95" s="128">
        <f>'000 - Ostatní a vedlejší ...'!J34</f>
        <v>0</v>
      </c>
      <c r="AX95" s="128">
        <f>'000 - Ostatní a vedlejší ...'!J35</f>
        <v>0</v>
      </c>
      <c r="AY95" s="128">
        <f>'000 - Ostatní a vedlejší ...'!J36</f>
        <v>0</v>
      </c>
      <c r="AZ95" s="128">
        <f>'000 - Ostatní a vedlejší ...'!F33</f>
        <v>0</v>
      </c>
      <c r="BA95" s="128">
        <f>'000 - Ostatní a vedlejší ...'!F34</f>
        <v>0</v>
      </c>
      <c r="BB95" s="128">
        <f>'000 - Ostatní a vedlejší ...'!F35</f>
        <v>0</v>
      </c>
      <c r="BC95" s="128">
        <f>'000 - Ostatní a vedlejší ...'!F36</f>
        <v>0</v>
      </c>
      <c r="BD95" s="130">
        <f>'000 - Ostatní a vedlejší 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'1.1 - MK Božkova - 1.část...'!J30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'1.1 - MK Božkova - 1.část...'!P119</f>
        <v>0</v>
      </c>
      <c r="AV96" s="128">
        <f>'1.1 - MK Božkova - 1.část...'!J33</f>
        <v>0</v>
      </c>
      <c r="AW96" s="128">
        <f>'1.1 - MK Božkova - 1.část...'!J34</f>
        <v>0</v>
      </c>
      <c r="AX96" s="128">
        <f>'1.1 - MK Božkova - 1.část...'!J35</f>
        <v>0</v>
      </c>
      <c r="AY96" s="128">
        <f>'1.1 - MK Božkova - 1.část...'!J36</f>
        <v>0</v>
      </c>
      <c r="AZ96" s="128">
        <f>'1.1 - MK Božkova - 1.část...'!F33</f>
        <v>0</v>
      </c>
      <c r="BA96" s="128">
        <f>'1.1 - MK Božkova - 1.část...'!F34</f>
        <v>0</v>
      </c>
      <c r="BB96" s="128">
        <f>'1.1 - MK Božkova - 1.část...'!F35</f>
        <v>0</v>
      </c>
      <c r="BC96" s="128">
        <f>'1.1 - MK Božkova - 1.část...'!F36</f>
        <v>0</v>
      </c>
      <c r="BD96" s="130">
        <f>'1.1 - MK Božkova - 1.část...'!F37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'1.2 - MK Božkova - 1.část...'!J30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'1.2 - MK Božkova - 1.část...'!P124</f>
        <v>0</v>
      </c>
      <c r="AV97" s="128">
        <f>'1.2 - MK Božkova - 1.část...'!J33</f>
        <v>0</v>
      </c>
      <c r="AW97" s="128">
        <f>'1.2 - MK Božkova - 1.část...'!J34</f>
        <v>0</v>
      </c>
      <c r="AX97" s="128">
        <f>'1.2 - MK Božkova - 1.část...'!J35</f>
        <v>0</v>
      </c>
      <c r="AY97" s="128">
        <f>'1.2 - MK Božkova - 1.část...'!J36</f>
        <v>0</v>
      </c>
      <c r="AZ97" s="128">
        <f>'1.2 - MK Božkova - 1.část...'!F33</f>
        <v>0</v>
      </c>
      <c r="BA97" s="128">
        <f>'1.2 - MK Božkova - 1.část...'!F34</f>
        <v>0</v>
      </c>
      <c r="BB97" s="128">
        <f>'1.2 - MK Božkova - 1.část...'!F35</f>
        <v>0</v>
      </c>
      <c r="BC97" s="128">
        <f>'1.2 - MK Božkova - 1.část...'!F36</f>
        <v>0</v>
      </c>
      <c r="BD97" s="130">
        <f>'1.2 - MK Božkova - 1.část...'!F37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'1.3 - MK Božkova - 1.část...'!J30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'1.3 - MK Božkova - 1.část...'!P120</f>
        <v>0</v>
      </c>
      <c r="AV98" s="128">
        <f>'1.3 - MK Božkova - 1.část...'!J33</f>
        <v>0</v>
      </c>
      <c r="AW98" s="128">
        <f>'1.3 - MK Božkova - 1.část...'!J34</f>
        <v>0</v>
      </c>
      <c r="AX98" s="128">
        <f>'1.3 - MK Božkova - 1.část...'!J35</f>
        <v>0</v>
      </c>
      <c r="AY98" s="128">
        <f>'1.3 - MK Božkova - 1.část...'!J36</f>
        <v>0</v>
      </c>
      <c r="AZ98" s="128">
        <f>'1.3 - MK Božkova - 1.část...'!F33</f>
        <v>0</v>
      </c>
      <c r="BA98" s="128">
        <f>'1.3 - MK Božkova - 1.část...'!F34</f>
        <v>0</v>
      </c>
      <c r="BB98" s="128">
        <f>'1.3 - MK Božkova - 1.část...'!F35</f>
        <v>0</v>
      </c>
      <c r="BC98" s="128">
        <f>'1.3 - MK Božkova - 1.část...'!F36</f>
        <v>0</v>
      </c>
      <c r="BD98" s="130">
        <f>'1.3 - MK Božkova - 1.část...'!F37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'2.1 - MK Božkova - 2.část...'!J30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'2.1 - MK Božkova - 2.část...'!P119</f>
        <v>0</v>
      </c>
      <c r="AV99" s="128">
        <f>'2.1 - MK Božkova - 2.část...'!J33</f>
        <v>0</v>
      </c>
      <c r="AW99" s="128">
        <f>'2.1 - MK Božkova - 2.část...'!J34</f>
        <v>0</v>
      </c>
      <c r="AX99" s="128">
        <f>'2.1 - MK Božkova - 2.část...'!J35</f>
        <v>0</v>
      </c>
      <c r="AY99" s="128">
        <f>'2.1 - MK Božkova - 2.část...'!J36</f>
        <v>0</v>
      </c>
      <c r="AZ99" s="128">
        <f>'2.1 - MK Božkova - 2.část...'!F33</f>
        <v>0</v>
      </c>
      <c r="BA99" s="128">
        <f>'2.1 - MK Božkova - 2.část...'!F34</f>
        <v>0</v>
      </c>
      <c r="BB99" s="128">
        <f>'2.1 - MK Božkova - 2.část...'!F35</f>
        <v>0</v>
      </c>
      <c r="BC99" s="128">
        <f>'2.1 - MK Božkova - 2.část...'!F36</f>
        <v>0</v>
      </c>
      <c r="BD99" s="130">
        <f>'2.1 - MK Božkova - 2.část...'!F37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'2.2 - MK Božkova - 2.část...'!J30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'2.2 - MK Božkova - 2.část...'!P126</f>
        <v>0</v>
      </c>
      <c r="AV100" s="128">
        <f>'2.2 - MK Božkova - 2.část...'!J33</f>
        <v>0</v>
      </c>
      <c r="AW100" s="128">
        <f>'2.2 - MK Božkova - 2.část...'!J34</f>
        <v>0</v>
      </c>
      <c r="AX100" s="128">
        <f>'2.2 - MK Božkova - 2.část...'!J35</f>
        <v>0</v>
      </c>
      <c r="AY100" s="128">
        <f>'2.2 - MK Božkova - 2.část...'!J36</f>
        <v>0</v>
      </c>
      <c r="AZ100" s="128">
        <f>'2.2 - MK Božkova - 2.část...'!F33</f>
        <v>0</v>
      </c>
      <c r="BA100" s="128">
        <f>'2.2 - MK Božkova - 2.část...'!F34</f>
        <v>0</v>
      </c>
      <c r="BB100" s="128">
        <f>'2.2 - MK Božkova - 2.část...'!F35</f>
        <v>0</v>
      </c>
      <c r="BC100" s="128">
        <f>'2.2 - MK Božkova - 2.část...'!F36</f>
        <v>0</v>
      </c>
      <c r="BD100" s="130">
        <f>'2.2 - MK Božkova - 2.část...'!F37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24.7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'2.3 - MK Božkova - 2.část...'!J30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32">
        <v>0</v>
      </c>
      <c r="AT101" s="133">
        <f>ROUND(SUM(AV101:AW101),2)</f>
        <v>0</v>
      </c>
      <c r="AU101" s="134">
        <f>'2.3 - MK Božkova - 2.část...'!P120</f>
        <v>0</v>
      </c>
      <c r="AV101" s="133">
        <f>'2.3 - MK Božkova - 2.část...'!J33</f>
        <v>0</v>
      </c>
      <c r="AW101" s="133">
        <f>'2.3 - MK Božkova - 2.část...'!J34</f>
        <v>0</v>
      </c>
      <c r="AX101" s="133">
        <f>'2.3 - MK Božkova - 2.část...'!J35</f>
        <v>0</v>
      </c>
      <c r="AY101" s="133">
        <f>'2.3 - MK Božkova - 2.část...'!J36</f>
        <v>0</v>
      </c>
      <c r="AZ101" s="133">
        <f>'2.3 - MK Božkova - 2.část...'!F33</f>
        <v>0</v>
      </c>
      <c r="BA101" s="133">
        <f>'2.3 - MK Božkova - 2.část...'!F34</f>
        <v>0</v>
      </c>
      <c r="BB101" s="133">
        <f>'2.3 - MK Božkova - 2.část...'!F35</f>
        <v>0</v>
      </c>
      <c r="BC101" s="133">
        <f>'2.3 - MK Božkova - 2.část...'!F36</f>
        <v>0</v>
      </c>
      <c r="BD101" s="135">
        <f>'2.3 - MK Božkova - 2.část...'!F37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J6p1+c/4k04Lnj1Z6s+EgdyzvIgbBbpjE4W+5LjVub+oaBQUCawhGoz9rJ0EanFxxSKn0+bxRQdyr8tHdCKNgA==" hashValue="fKGKZz9l7i5/YXdbt8dUGXSO+ThKE/h++j9QQJPOsAPF6FqBlcy2BgF8PR1kOGr/SDYco5WtjGGNEfAnX9rXEg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0 - Ostatní a vedlejší ...'!C2" display="/"/>
    <hyperlink ref="A96" location="'1.1 - MK Božkova - 1.část...'!C2" display="/"/>
    <hyperlink ref="A97" location="'1.2 - MK Božkova - 1.část...'!C2" display="/"/>
    <hyperlink ref="A98" location="'1.3 - MK Božkova - 1.část...'!C2" display="/"/>
    <hyperlink ref="A99" location="'2.1 - MK Božkova - 2.část...'!C2" display="/"/>
    <hyperlink ref="A100" location="'2.2 - MK Božkova - 2.část...'!C2" display="/"/>
    <hyperlink ref="A101" location="'2.3 - MK Božkova - 2.čá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ROUND((SUM(BE125:BE190)),  2)</f>
        <v>0</v>
      </c>
      <c r="G33" s="38"/>
      <c r="H33" s="38"/>
      <c r="I33" s="155">
        <v>0.20999999999999999</v>
      </c>
      <c r="J33" s="154">
        <f>ROUND(((SUM(BE125:BE190))*I33),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ROUND((SUM(BF125:BF190)),  2)</f>
        <v>0</v>
      </c>
      <c r="G34" s="38"/>
      <c r="H34" s="38"/>
      <c r="I34" s="155">
        <v>0.12</v>
      </c>
      <c r="J34" s="154">
        <f>ROUND(((SUM(BF125:BF190))*I34),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ROUND((SUM(BG125:BG190)),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ROUND((SUM(BH125:BH190)),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ROUND((SUM(BI125:BI190)),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Ostatní a vedlejší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114</v>
      </c>
      <c r="E98" s="182"/>
      <c r="F98" s="182"/>
      <c r="G98" s="182"/>
      <c r="H98" s="182"/>
      <c r="I98" s="182"/>
      <c r="J98" s="183">
        <f>J127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115</v>
      </c>
      <c r="E99" s="182"/>
      <c r="F99" s="182"/>
      <c r="G99" s="182"/>
      <c r="H99" s="182"/>
      <c r="I99" s="182"/>
      <c r="J99" s="183">
        <f>J138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116</v>
      </c>
      <c r="E100" s="182"/>
      <c r="F100" s="182"/>
      <c r="G100" s="182"/>
      <c r="H100" s="182"/>
      <c r="I100" s="182"/>
      <c r="J100" s="183">
        <f>J143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117</v>
      </c>
      <c r="E101" s="188"/>
      <c r="F101" s="188"/>
      <c r="G101" s="188"/>
      <c r="H101" s="188"/>
      <c r="I101" s="188"/>
      <c r="J101" s="189">
        <f>J147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118</v>
      </c>
      <c r="E102" s="188"/>
      <c r="F102" s="188"/>
      <c r="G102" s="188"/>
      <c r="H102" s="188"/>
      <c r="I102" s="188"/>
      <c r="J102" s="189">
        <f>J168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119</v>
      </c>
      <c r="E103" s="188"/>
      <c r="F103" s="188"/>
      <c r="G103" s="188"/>
      <c r="H103" s="188"/>
      <c r="I103" s="188"/>
      <c r="J103" s="189">
        <f>J172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120</v>
      </c>
      <c r="E104" s="188"/>
      <c r="F104" s="188"/>
      <c r="G104" s="188"/>
      <c r="H104" s="188"/>
      <c r="I104" s="188"/>
      <c r="J104" s="189">
        <f>J179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121</v>
      </c>
      <c r="E105" s="188"/>
      <c r="F105" s="188"/>
      <c r="G105" s="188"/>
      <c r="H105" s="188"/>
      <c r="I105" s="188"/>
      <c r="J105" s="189">
        <f>J186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Rekonstrukce MK ul. Božkova, Český Těšín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000 - Ostatní a vedlejší náklady stavby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Český Těšín</v>
      </c>
      <c r="G119" s="40"/>
      <c r="H119" s="40"/>
      <c r="I119" s="32" t="s">
        <v>22</v>
      </c>
      <c r="J119" s="79" t="str">
        <f>IF(J12="","",J12)</f>
        <v>14. 4. 2025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Český Těšín</v>
      </c>
      <c r="G121" s="40"/>
      <c r="H121" s="40"/>
      <c r="I121" s="32" t="s">
        <v>30</v>
      </c>
      <c r="J121" s="36" t="str">
        <f>E21</f>
        <v>DOPRAPLAN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123</v>
      </c>
      <c r="D124" s="194" t="s">
        <v>61</v>
      </c>
      <c r="E124" s="194" t="s">
        <v>57</v>
      </c>
      <c r="F124" s="194" t="s">
        <v>58</v>
      </c>
      <c r="G124" s="194" t="s">
        <v>124</v>
      </c>
      <c r="H124" s="194" t="s">
        <v>125</v>
      </c>
      <c r="I124" s="194" t="s">
        <v>126</v>
      </c>
      <c r="J124" s="195" t="s">
        <v>110</v>
      </c>
      <c r="K124" s="196" t="s">
        <v>127</v>
      </c>
      <c r="L124" s="197"/>
      <c r="M124" s="100" t="s">
        <v>1</v>
      </c>
      <c r="N124" s="101" t="s">
        <v>40</v>
      </c>
      <c r="O124" s="101" t="s">
        <v>128</v>
      </c>
      <c r="P124" s="101" t="s">
        <v>129</v>
      </c>
      <c r="Q124" s="101" t="s">
        <v>130</v>
      </c>
      <c r="R124" s="101" t="s">
        <v>131</v>
      </c>
      <c r="S124" s="101" t="s">
        <v>132</v>
      </c>
      <c r="T124" s="102" t="s">
        <v>133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134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P126+P127+P138+P143</f>
        <v>0</v>
      </c>
      <c r="Q125" s="104"/>
      <c r="R125" s="200">
        <f>R126+R127+R138+R143</f>
        <v>0</v>
      </c>
      <c r="S125" s="104"/>
      <c r="T125" s="201">
        <f>T126+T127+T138+T143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112</v>
      </c>
      <c r="BK125" s="202">
        <f>BK126+BK127+BK138+BK143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135</v>
      </c>
      <c r="F126" s="206" t="s">
        <v>136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v>0</v>
      </c>
      <c r="Q126" s="211"/>
      <c r="R126" s="212">
        <v>0</v>
      </c>
      <c r="S126" s="211"/>
      <c r="T126" s="213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137</v>
      </c>
      <c r="BK126" s="216"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138</v>
      </c>
      <c r="F127" s="206" t="s">
        <v>139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SUM(P128:P137)</f>
        <v>0</v>
      </c>
      <c r="Q127" s="211"/>
      <c r="R127" s="212">
        <f>SUM(R128:R137)</f>
        <v>0</v>
      </c>
      <c r="S127" s="211"/>
      <c r="T127" s="213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140</v>
      </c>
      <c r="AT127" s="215" t="s">
        <v>75</v>
      </c>
      <c r="AU127" s="215" t="s">
        <v>76</v>
      </c>
      <c r="AY127" s="214" t="s">
        <v>137</v>
      </c>
      <c r="BK127" s="216">
        <f>SUM(BK128:BK137)</f>
        <v>0</v>
      </c>
    </row>
    <row r="128" s="2" customFormat="1" ht="16.5" customHeight="1">
      <c r="A128" s="38"/>
      <c r="B128" s="39"/>
      <c r="C128" s="217" t="s">
        <v>84</v>
      </c>
      <c r="D128" s="217" t="s">
        <v>141</v>
      </c>
      <c r="E128" s="218" t="s">
        <v>142</v>
      </c>
      <c r="F128" s="219" t="s">
        <v>143</v>
      </c>
      <c r="G128" s="220" t="s">
        <v>144</v>
      </c>
      <c r="H128" s="221">
        <v>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140</v>
      </c>
      <c r="AT128" s="229" t="s">
        <v>141</v>
      </c>
      <c r="AU128" s="229" t="s">
        <v>84</v>
      </c>
      <c r="AY128" s="17" t="s">
        <v>137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140</v>
      </c>
      <c r="BM128" s="229" t="s">
        <v>145</v>
      </c>
    </row>
    <row r="129" s="2" customFormat="1">
      <c r="A129" s="38"/>
      <c r="B129" s="39"/>
      <c r="C129" s="40"/>
      <c r="D129" s="231" t="s">
        <v>146</v>
      </c>
      <c r="E129" s="40"/>
      <c r="F129" s="232" t="s">
        <v>147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146</v>
      </c>
      <c r="AU129" s="17" t="s">
        <v>84</v>
      </c>
    </row>
    <row r="130" s="2" customFormat="1">
      <c r="A130" s="38"/>
      <c r="B130" s="39"/>
      <c r="C130" s="40"/>
      <c r="D130" s="231" t="s">
        <v>148</v>
      </c>
      <c r="E130" s="40"/>
      <c r="F130" s="236" t="s">
        <v>149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148</v>
      </c>
      <c r="AU130" s="17" t="s">
        <v>84</v>
      </c>
    </row>
    <row r="131" s="13" customFormat="1">
      <c r="A131" s="13"/>
      <c r="B131" s="237"/>
      <c r="C131" s="238"/>
      <c r="D131" s="231" t="s">
        <v>150</v>
      </c>
      <c r="E131" s="239" t="s">
        <v>1</v>
      </c>
      <c r="F131" s="240" t="s">
        <v>84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150</v>
      </c>
      <c r="AU131" s="247" t="s">
        <v>84</v>
      </c>
      <c r="AV131" s="13" t="s">
        <v>86</v>
      </c>
      <c r="AW131" s="13" t="s">
        <v>32</v>
      </c>
      <c r="AX131" s="13" t="s">
        <v>84</v>
      </c>
      <c r="AY131" s="247" t="s">
        <v>137</v>
      </c>
    </row>
    <row r="132" s="2" customFormat="1" ht="21.75" customHeight="1">
      <c r="A132" s="38"/>
      <c r="B132" s="39"/>
      <c r="C132" s="217" t="s">
        <v>86</v>
      </c>
      <c r="D132" s="217" t="s">
        <v>141</v>
      </c>
      <c r="E132" s="218" t="s">
        <v>151</v>
      </c>
      <c r="F132" s="219" t="s">
        <v>152</v>
      </c>
      <c r="G132" s="220" t="s">
        <v>144</v>
      </c>
      <c r="H132" s="221">
        <v>1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140</v>
      </c>
      <c r="AT132" s="229" t="s">
        <v>141</v>
      </c>
      <c r="AU132" s="229" t="s">
        <v>84</v>
      </c>
      <c r="AY132" s="17" t="s">
        <v>137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140</v>
      </c>
      <c r="BM132" s="229" t="s">
        <v>153</v>
      </c>
    </row>
    <row r="133" s="2" customFormat="1">
      <c r="A133" s="38"/>
      <c r="B133" s="39"/>
      <c r="C133" s="40"/>
      <c r="D133" s="231" t="s">
        <v>146</v>
      </c>
      <c r="E133" s="40"/>
      <c r="F133" s="232" t="s">
        <v>154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84</v>
      </c>
    </row>
    <row r="134" s="13" customFormat="1">
      <c r="A134" s="13"/>
      <c r="B134" s="237"/>
      <c r="C134" s="238"/>
      <c r="D134" s="231" t="s">
        <v>150</v>
      </c>
      <c r="E134" s="239" t="s">
        <v>1</v>
      </c>
      <c r="F134" s="240" t="s">
        <v>84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150</v>
      </c>
      <c r="AU134" s="247" t="s">
        <v>84</v>
      </c>
      <c r="AV134" s="13" t="s">
        <v>86</v>
      </c>
      <c r="AW134" s="13" t="s">
        <v>32</v>
      </c>
      <c r="AX134" s="13" t="s">
        <v>84</v>
      </c>
      <c r="AY134" s="247" t="s">
        <v>137</v>
      </c>
    </row>
    <row r="135" s="2" customFormat="1" ht="24.15" customHeight="1">
      <c r="A135" s="38"/>
      <c r="B135" s="39"/>
      <c r="C135" s="217" t="s">
        <v>155</v>
      </c>
      <c r="D135" s="217" t="s">
        <v>141</v>
      </c>
      <c r="E135" s="218" t="s">
        <v>156</v>
      </c>
      <c r="F135" s="219" t="s">
        <v>157</v>
      </c>
      <c r="G135" s="220" t="s">
        <v>144</v>
      </c>
      <c r="H135" s="221">
        <v>1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141</v>
      </c>
      <c r="AU135" s="229" t="s">
        <v>84</v>
      </c>
      <c r="AY135" s="17" t="s">
        <v>137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140</v>
      </c>
      <c r="BM135" s="229" t="s">
        <v>158</v>
      </c>
    </row>
    <row r="136" s="2" customFormat="1">
      <c r="A136" s="38"/>
      <c r="B136" s="39"/>
      <c r="C136" s="40"/>
      <c r="D136" s="231" t="s">
        <v>146</v>
      </c>
      <c r="E136" s="40"/>
      <c r="F136" s="232" t="s">
        <v>159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84</v>
      </c>
    </row>
    <row r="137" s="13" customFormat="1">
      <c r="A137" s="13"/>
      <c r="B137" s="237"/>
      <c r="C137" s="238"/>
      <c r="D137" s="231" t="s">
        <v>150</v>
      </c>
      <c r="E137" s="239" t="s">
        <v>1</v>
      </c>
      <c r="F137" s="240" t="s">
        <v>84</v>
      </c>
      <c r="G137" s="238"/>
      <c r="H137" s="241">
        <v>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150</v>
      </c>
      <c r="AU137" s="247" t="s">
        <v>84</v>
      </c>
      <c r="AV137" s="13" t="s">
        <v>86</v>
      </c>
      <c r="AW137" s="13" t="s">
        <v>32</v>
      </c>
      <c r="AX137" s="13" t="s">
        <v>84</v>
      </c>
      <c r="AY137" s="247" t="s">
        <v>137</v>
      </c>
    </row>
    <row r="138" s="12" customFormat="1" ht="25.92" customHeight="1">
      <c r="A138" s="12"/>
      <c r="B138" s="203"/>
      <c r="C138" s="204"/>
      <c r="D138" s="205" t="s">
        <v>75</v>
      </c>
      <c r="E138" s="206" t="s">
        <v>160</v>
      </c>
      <c r="F138" s="206" t="s">
        <v>161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SUM(P139:P142)</f>
        <v>0</v>
      </c>
      <c r="Q138" s="211"/>
      <c r="R138" s="212">
        <f>SUM(R139:R142)</f>
        <v>0</v>
      </c>
      <c r="S138" s="211"/>
      <c r="T138" s="21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140</v>
      </c>
      <c r="AT138" s="215" t="s">
        <v>75</v>
      </c>
      <c r="AU138" s="215" t="s">
        <v>76</v>
      </c>
      <c r="AY138" s="214" t="s">
        <v>137</v>
      </c>
      <c r="BK138" s="216">
        <f>SUM(BK139:BK142)</f>
        <v>0</v>
      </c>
    </row>
    <row r="139" s="2" customFormat="1" ht="16.5" customHeight="1">
      <c r="A139" s="38"/>
      <c r="B139" s="39"/>
      <c r="C139" s="217" t="s">
        <v>140</v>
      </c>
      <c r="D139" s="217" t="s">
        <v>141</v>
      </c>
      <c r="E139" s="218" t="s">
        <v>162</v>
      </c>
      <c r="F139" s="219" t="s">
        <v>163</v>
      </c>
      <c r="G139" s="220" t="s">
        <v>164</v>
      </c>
      <c r="H139" s="221">
        <v>2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140</v>
      </c>
      <c r="AT139" s="229" t="s">
        <v>141</v>
      </c>
      <c r="AU139" s="229" t="s">
        <v>84</v>
      </c>
      <c r="AY139" s="17" t="s">
        <v>137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140</v>
      </c>
      <c r="BM139" s="229" t="s">
        <v>165</v>
      </c>
    </row>
    <row r="140" s="2" customFormat="1">
      <c r="A140" s="38"/>
      <c r="B140" s="39"/>
      <c r="C140" s="40"/>
      <c r="D140" s="231" t="s">
        <v>146</v>
      </c>
      <c r="E140" s="40"/>
      <c r="F140" s="232" t="s">
        <v>166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84</v>
      </c>
    </row>
    <row r="141" s="2" customFormat="1">
      <c r="A141" s="38"/>
      <c r="B141" s="39"/>
      <c r="C141" s="40"/>
      <c r="D141" s="231" t="s">
        <v>148</v>
      </c>
      <c r="E141" s="40"/>
      <c r="F141" s="236" t="s">
        <v>167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148</v>
      </c>
      <c r="AU141" s="17" t="s">
        <v>84</v>
      </c>
    </row>
    <row r="142" s="13" customFormat="1">
      <c r="A142" s="13"/>
      <c r="B142" s="237"/>
      <c r="C142" s="238"/>
      <c r="D142" s="231" t="s">
        <v>150</v>
      </c>
      <c r="E142" s="239" t="s">
        <v>1</v>
      </c>
      <c r="F142" s="240" t="s">
        <v>86</v>
      </c>
      <c r="G142" s="238"/>
      <c r="H142" s="241">
        <v>2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150</v>
      </c>
      <c r="AU142" s="247" t="s">
        <v>84</v>
      </c>
      <c r="AV142" s="13" t="s">
        <v>86</v>
      </c>
      <c r="AW142" s="13" t="s">
        <v>32</v>
      </c>
      <c r="AX142" s="13" t="s">
        <v>84</v>
      </c>
      <c r="AY142" s="247" t="s">
        <v>137</v>
      </c>
    </row>
    <row r="143" s="12" customFormat="1" ht="25.92" customHeight="1">
      <c r="A143" s="12"/>
      <c r="B143" s="203"/>
      <c r="C143" s="204"/>
      <c r="D143" s="205" t="s">
        <v>75</v>
      </c>
      <c r="E143" s="206" t="s">
        <v>168</v>
      </c>
      <c r="F143" s="206" t="s">
        <v>169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P144+SUM(P145:P147)+P168+P172+P179+P186</f>
        <v>0</v>
      </c>
      <c r="Q143" s="211"/>
      <c r="R143" s="212">
        <f>R144+SUM(R145:R147)+R168+R172+R179+R186</f>
        <v>0</v>
      </c>
      <c r="S143" s="211"/>
      <c r="T143" s="213">
        <f>T144+SUM(T145:T147)+T168+T172+T179+T186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170</v>
      </c>
      <c r="AT143" s="215" t="s">
        <v>75</v>
      </c>
      <c r="AU143" s="215" t="s">
        <v>76</v>
      </c>
      <c r="AY143" s="214" t="s">
        <v>137</v>
      </c>
      <c r="BK143" s="216">
        <f>BK144+SUM(BK145:BK147)+BK168+BK172+BK179+BK186</f>
        <v>0</v>
      </c>
    </row>
    <row r="144" s="2" customFormat="1" ht="16.5" customHeight="1">
      <c r="A144" s="38"/>
      <c r="B144" s="39"/>
      <c r="C144" s="217" t="s">
        <v>170</v>
      </c>
      <c r="D144" s="217" t="s">
        <v>141</v>
      </c>
      <c r="E144" s="218" t="s">
        <v>171</v>
      </c>
      <c r="F144" s="219" t="s">
        <v>172</v>
      </c>
      <c r="G144" s="220" t="s">
        <v>173</v>
      </c>
      <c r="H144" s="221">
        <v>1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174</v>
      </c>
      <c r="AT144" s="229" t="s">
        <v>141</v>
      </c>
      <c r="AU144" s="229" t="s">
        <v>84</v>
      </c>
      <c r="AY144" s="17" t="s">
        <v>137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174</v>
      </c>
      <c r="BM144" s="229" t="s">
        <v>175</v>
      </c>
    </row>
    <row r="145" s="2" customFormat="1">
      <c r="A145" s="38"/>
      <c r="B145" s="39"/>
      <c r="C145" s="40"/>
      <c r="D145" s="231" t="s">
        <v>148</v>
      </c>
      <c r="E145" s="40"/>
      <c r="F145" s="236" t="s">
        <v>176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148</v>
      </c>
      <c r="AU145" s="17" t="s">
        <v>84</v>
      </c>
    </row>
    <row r="146" s="13" customFormat="1">
      <c r="A146" s="13"/>
      <c r="B146" s="237"/>
      <c r="C146" s="238"/>
      <c r="D146" s="231" t="s">
        <v>150</v>
      </c>
      <c r="E146" s="239" t="s">
        <v>1</v>
      </c>
      <c r="F146" s="240" t="s">
        <v>84</v>
      </c>
      <c r="G146" s="238"/>
      <c r="H146" s="241">
        <v>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150</v>
      </c>
      <c r="AU146" s="247" t="s">
        <v>84</v>
      </c>
      <c r="AV146" s="13" t="s">
        <v>86</v>
      </c>
      <c r="AW146" s="13" t="s">
        <v>32</v>
      </c>
      <c r="AX146" s="13" t="s">
        <v>84</v>
      </c>
      <c r="AY146" s="247" t="s">
        <v>137</v>
      </c>
    </row>
    <row r="147" s="12" customFormat="1" ht="22.8" customHeight="1">
      <c r="A147" s="12"/>
      <c r="B147" s="203"/>
      <c r="C147" s="204"/>
      <c r="D147" s="205" t="s">
        <v>75</v>
      </c>
      <c r="E147" s="248" t="s">
        <v>177</v>
      </c>
      <c r="F147" s="248" t="s">
        <v>178</v>
      </c>
      <c r="G147" s="204"/>
      <c r="H147" s="204"/>
      <c r="I147" s="207"/>
      <c r="J147" s="249">
        <f>BK147</f>
        <v>0</v>
      </c>
      <c r="K147" s="204"/>
      <c r="L147" s="209"/>
      <c r="M147" s="210"/>
      <c r="N147" s="211"/>
      <c r="O147" s="211"/>
      <c r="P147" s="212">
        <f>SUM(P148:P167)</f>
        <v>0</v>
      </c>
      <c r="Q147" s="211"/>
      <c r="R147" s="212">
        <f>SUM(R148:R167)</f>
        <v>0</v>
      </c>
      <c r="S147" s="211"/>
      <c r="T147" s="213">
        <f>SUM(T148:T167)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170</v>
      </c>
      <c r="AT147" s="215" t="s">
        <v>75</v>
      </c>
      <c r="AU147" s="215" t="s">
        <v>84</v>
      </c>
      <c r="AY147" s="214" t="s">
        <v>137</v>
      </c>
      <c r="BK147" s="216">
        <f>SUM(BK148:BK167)</f>
        <v>0</v>
      </c>
    </row>
    <row r="148" s="2" customFormat="1" ht="16.5" customHeight="1">
      <c r="A148" s="38"/>
      <c r="B148" s="39"/>
      <c r="C148" s="217" t="s">
        <v>179</v>
      </c>
      <c r="D148" s="217" t="s">
        <v>141</v>
      </c>
      <c r="E148" s="218" t="s">
        <v>180</v>
      </c>
      <c r="F148" s="219" t="s">
        <v>181</v>
      </c>
      <c r="G148" s="220" t="s">
        <v>182</v>
      </c>
      <c r="H148" s="221">
        <v>1</v>
      </c>
      <c r="I148" s="222"/>
      <c r="J148" s="223">
        <f>ROUND(I148*H148,2)</f>
        <v>0</v>
      </c>
      <c r="K148" s="224"/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174</v>
      </c>
      <c r="AT148" s="229" t="s">
        <v>141</v>
      </c>
      <c r="AU148" s="229" t="s">
        <v>86</v>
      </c>
      <c r="AY148" s="17" t="s">
        <v>137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174</v>
      </c>
      <c r="BM148" s="229" t="s">
        <v>183</v>
      </c>
    </row>
    <row r="149" s="2" customFormat="1">
      <c r="A149" s="38"/>
      <c r="B149" s="39"/>
      <c r="C149" s="40"/>
      <c r="D149" s="231" t="s">
        <v>146</v>
      </c>
      <c r="E149" s="40"/>
      <c r="F149" s="232" t="s">
        <v>184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86</v>
      </c>
    </row>
    <row r="150" s="2" customFormat="1">
      <c r="A150" s="38"/>
      <c r="B150" s="39"/>
      <c r="C150" s="40"/>
      <c r="D150" s="250" t="s">
        <v>185</v>
      </c>
      <c r="E150" s="40"/>
      <c r="F150" s="251" t="s">
        <v>186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86</v>
      </c>
    </row>
    <row r="151" s="13" customFormat="1">
      <c r="A151" s="13"/>
      <c r="B151" s="237"/>
      <c r="C151" s="238"/>
      <c r="D151" s="231" t="s">
        <v>150</v>
      </c>
      <c r="E151" s="239" t="s">
        <v>1</v>
      </c>
      <c r="F151" s="240" t="s">
        <v>84</v>
      </c>
      <c r="G151" s="238"/>
      <c r="H151" s="241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150</v>
      </c>
      <c r="AU151" s="247" t="s">
        <v>86</v>
      </c>
      <c r="AV151" s="13" t="s">
        <v>86</v>
      </c>
      <c r="AW151" s="13" t="s">
        <v>32</v>
      </c>
      <c r="AX151" s="13" t="s">
        <v>84</v>
      </c>
      <c r="AY151" s="247" t="s">
        <v>137</v>
      </c>
    </row>
    <row r="152" s="2" customFormat="1" ht="16.5" customHeight="1">
      <c r="A152" s="38"/>
      <c r="B152" s="39"/>
      <c r="C152" s="217" t="s">
        <v>187</v>
      </c>
      <c r="D152" s="217" t="s">
        <v>141</v>
      </c>
      <c r="E152" s="218" t="s">
        <v>188</v>
      </c>
      <c r="F152" s="219" t="s">
        <v>189</v>
      </c>
      <c r="G152" s="220" t="s">
        <v>173</v>
      </c>
      <c r="H152" s="221">
        <v>1</v>
      </c>
      <c r="I152" s="222"/>
      <c r="J152" s="223">
        <f>ROUND(I152*H152,2)</f>
        <v>0</v>
      </c>
      <c r="K152" s="224"/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174</v>
      </c>
      <c r="AT152" s="229" t="s">
        <v>141</v>
      </c>
      <c r="AU152" s="229" t="s">
        <v>86</v>
      </c>
      <c r="AY152" s="17" t="s">
        <v>137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174</v>
      </c>
      <c r="BM152" s="229" t="s">
        <v>190</v>
      </c>
    </row>
    <row r="153" s="2" customFormat="1">
      <c r="A153" s="38"/>
      <c r="B153" s="39"/>
      <c r="C153" s="40"/>
      <c r="D153" s="231" t="s">
        <v>146</v>
      </c>
      <c r="E153" s="40"/>
      <c r="F153" s="232" t="s">
        <v>189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86</v>
      </c>
    </row>
    <row r="154" s="2" customFormat="1">
      <c r="A154" s="38"/>
      <c r="B154" s="39"/>
      <c r="C154" s="40"/>
      <c r="D154" s="250" t="s">
        <v>185</v>
      </c>
      <c r="E154" s="40"/>
      <c r="F154" s="251" t="s">
        <v>191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86</v>
      </c>
    </row>
    <row r="155" s="13" customFormat="1">
      <c r="A155" s="13"/>
      <c r="B155" s="237"/>
      <c r="C155" s="238"/>
      <c r="D155" s="231" t="s">
        <v>150</v>
      </c>
      <c r="E155" s="239" t="s">
        <v>1</v>
      </c>
      <c r="F155" s="240" t="s">
        <v>84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150</v>
      </c>
      <c r="AU155" s="247" t="s">
        <v>86</v>
      </c>
      <c r="AV155" s="13" t="s">
        <v>86</v>
      </c>
      <c r="AW155" s="13" t="s">
        <v>32</v>
      </c>
      <c r="AX155" s="13" t="s">
        <v>84</v>
      </c>
      <c r="AY155" s="247" t="s">
        <v>137</v>
      </c>
    </row>
    <row r="156" s="2" customFormat="1" ht="16.5" customHeight="1">
      <c r="A156" s="38"/>
      <c r="B156" s="39"/>
      <c r="C156" s="217" t="s">
        <v>192</v>
      </c>
      <c r="D156" s="217" t="s">
        <v>141</v>
      </c>
      <c r="E156" s="218" t="s">
        <v>193</v>
      </c>
      <c r="F156" s="219" t="s">
        <v>194</v>
      </c>
      <c r="G156" s="220" t="s">
        <v>182</v>
      </c>
      <c r="H156" s="221">
        <v>1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174</v>
      </c>
      <c r="AT156" s="229" t="s">
        <v>141</v>
      </c>
      <c r="AU156" s="229" t="s">
        <v>86</v>
      </c>
      <c r="AY156" s="17" t="s">
        <v>137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174</v>
      </c>
      <c r="BM156" s="229" t="s">
        <v>195</v>
      </c>
    </row>
    <row r="157" s="2" customFormat="1">
      <c r="A157" s="38"/>
      <c r="B157" s="39"/>
      <c r="C157" s="40"/>
      <c r="D157" s="231" t="s">
        <v>146</v>
      </c>
      <c r="E157" s="40"/>
      <c r="F157" s="232" t="s">
        <v>196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86</v>
      </c>
    </row>
    <row r="158" s="2" customFormat="1">
      <c r="A158" s="38"/>
      <c r="B158" s="39"/>
      <c r="C158" s="40"/>
      <c r="D158" s="250" t="s">
        <v>185</v>
      </c>
      <c r="E158" s="40"/>
      <c r="F158" s="251" t="s">
        <v>197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86</v>
      </c>
    </row>
    <row r="159" s="13" customFormat="1">
      <c r="A159" s="13"/>
      <c r="B159" s="237"/>
      <c r="C159" s="238"/>
      <c r="D159" s="231" t="s">
        <v>150</v>
      </c>
      <c r="E159" s="239" t="s">
        <v>1</v>
      </c>
      <c r="F159" s="240" t="s">
        <v>84</v>
      </c>
      <c r="G159" s="238"/>
      <c r="H159" s="241">
        <v>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150</v>
      </c>
      <c r="AU159" s="247" t="s">
        <v>86</v>
      </c>
      <c r="AV159" s="13" t="s">
        <v>86</v>
      </c>
      <c r="AW159" s="13" t="s">
        <v>32</v>
      </c>
      <c r="AX159" s="13" t="s">
        <v>84</v>
      </c>
      <c r="AY159" s="247" t="s">
        <v>137</v>
      </c>
    </row>
    <row r="160" s="2" customFormat="1" ht="16.5" customHeight="1">
      <c r="A160" s="38"/>
      <c r="B160" s="39"/>
      <c r="C160" s="217" t="s">
        <v>198</v>
      </c>
      <c r="D160" s="217" t="s">
        <v>141</v>
      </c>
      <c r="E160" s="218" t="s">
        <v>199</v>
      </c>
      <c r="F160" s="219" t="s">
        <v>200</v>
      </c>
      <c r="G160" s="220" t="s">
        <v>173</v>
      </c>
      <c r="H160" s="221">
        <v>1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174</v>
      </c>
      <c r="AT160" s="229" t="s">
        <v>141</v>
      </c>
      <c r="AU160" s="229" t="s">
        <v>86</v>
      </c>
      <c r="AY160" s="17" t="s">
        <v>137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174</v>
      </c>
      <c r="BM160" s="229" t="s">
        <v>201</v>
      </c>
    </row>
    <row r="161" s="2" customFormat="1">
      <c r="A161" s="38"/>
      <c r="B161" s="39"/>
      <c r="C161" s="40"/>
      <c r="D161" s="231" t="s">
        <v>146</v>
      </c>
      <c r="E161" s="40"/>
      <c r="F161" s="232" t="s">
        <v>202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86</v>
      </c>
    </row>
    <row r="162" s="2" customFormat="1">
      <c r="A162" s="38"/>
      <c r="B162" s="39"/>
      <c r="C162" s="40"/>
      <c r="D162" s="250" t="s">
        <v>185</v>
      </c>
      <c r="E162" s="40"/>
      <c r="F162" s="251" t="s">
        <v>203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185</v>
      </c>
      <c r="AU162" s="17" t="s">
        <v>86</v>
      </c>
    </row>
    <row r="163" s="13" customFormat="1">
      <c r="A163" s="13"/>
      <c r="B163" s="237"/>
      <c r="C163" s="238"/>
      <c r="D163" s="231" t="s">
        <v>150</v>
      </c>
      <c r="E163" s="239" t="s">
        <v>1</v>
      </c>
      <c r="F163" s="240" t="s">
        <v>84</v>
      </c>
      <c r="G163" s="238"/>
      <c r="H163" s="241">
        <v>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150</v>
      </c>
      <c r="AU163" s="247" t="s">
        <v>86</v>
      </c>
      <c r="AV163" s="13" t="s">
        <v>86</v>
      </c>
      <c r="AW163" s="13" t="s">
        <v>32</v>
      </c>
      <c r="AX163" s="13" t="s">
        <v>84</v>
      </c>
      <c r="AY163" s="247" t="s">
        <v>137</v>
      </c>
    </row>
    <row r="164" s="2" customFormat="1" ht="16.5" customHeight="1">
      <c r="A164" s="38"/>
      <c r="B164" s="39"/>
      <c r="C164" s="217" t="s">
        <v>204</v>
      </c>
      <c r="D164" s="217" t="s">
        <v>141</v>
      </c>
      <c r="E164" s="218" t="s">
        <v>205</v>
      </c>
      <c r="F164" s="219" t="s">
        <v>206</v>
      </c>
      <c r="G164" s="220" t="s">
        <v>182</v>
      </c>
      <c r="H164" s="221">
        <v>1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174</v>
      </c>
      <c r="AT164" s="229" t="s">
        <v>141</v>
      </c>
      <c r="AU164" s="229" t="s">
        <v>86</v>
      </c>
      <c r="AY164" s="17" t="s">
        <v>137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174</v>
      </c>
      <c r="BM164" s="229" t="s">
        <v>207</v>
      </c>
    </row>
    <row r="165" s="2" customFormat="1">
      <c r="A165" s="38"/>
      <c r="B165" s="39"/>
      <c r="C165" s="40"/>
      <c r="D165" s="231" t="s">
        <v>146</v>
      </c>
      <c r="E165" s="40"/>
      <c r="F165" s="232" t="s">
        <v>208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146</v>
      </c>
      <c r="AU165" s="17" t="s">
        <v>86</v>
      </c>
    </row>
    <row r="166" s="2" customFormat="1">
      <c r="A166" s="38"/>
      <c r="B166" s="39"/>
      <c r="C166" s="40"/>
      <c r="D166" s="250" t="s">
        <v>185</v>
      </c>
      <c r="E166" s="40"/>
      <c r="F166" s="251" t="s">
        <v>209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86</v>
      </c>
    </row>
    <row r="167" s="13" customFormat="1">
      <c r="A167" s="13"/>
      <c r="B167" s="237"/>
      <c r="C167" s="238"/>
      <c r="D167" s="231" t="s">
        <v>150</v>
      </c>
      <c r="E167" s="239" t="s">
        <v>1</v>
      </c>
      <c r="F167" s="240" t="s">
        <v>84</v>
      </c>
      <c r="G167" s="238"/>
      <c r="H167" s="241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150</v>
      </c>
      <c r="AU167" s="247" t="s">
        <v>86</v>
      </c>
      <c r="AV167" s="13" t="s">
        <v>86</v>
      </c>
      <c r="AW167" s="13" t="s">
        <v>32</v>
      </c>
      <c r="AX167" s="13" t="s">
        <v>84</v>
      </c>
      <c r="AY167" s="247" t="s">
        <v>137</v>
      </c>
    </row>
    <row r="168" s="12" customFormat="1" ht="22.8" customHeight="1">
      <c r="A168" s="12"/>
      <c r="B168" s="203"/>
      <c r="C168" s="204"/>
      <c r="D168" s="205" t="s">
        <v>75</v>
      </c>
      <c r="E168" s="248" t="s">
        <v>210</v>
      </c>
      <c r="F168" s="248" t="s">
        <v>211</v>
      </c>
      <c r="G168" s="204"/>
      <c r="H168" s="204"/>
      <c r="I168" s="207"/>
      <c r="J168" s="249">
        <f>BK168</f>
        <v>0</v>
      </c>
      <c r="K168" s="204"/>
      <c r="L168" s="209"/>
      <c r="M168" s="210"/>
      <c r="N168" s="211"/>
      <c r="O168" s="211"/>
      <c r="P168" s="212">
        <f>SUM(P169:P171)</f>
        <v>0</v>
      </c>
      <c r="Q168" s="211"/>
      <c r="R168" s="212">
        <f>SUM(R169:R171)</f>
        <v>0</v>
      </c>
      <c r="S168" s="211"/>
      <c r="T168" s="213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170</v>
      </c>
      <c r="AT168" s="215" t="s">
        <v>75</v>
      </c>
      <c r="AU168" s="215" t="s">
        <v>84</v>
      </c>
      <c r="AY168" s="214" t="s">
        <v>137</v>
      </c>
      <c r="BK168" s="216">
        <f>SUM(BK169:BK171)</f>
        <v>0</v>
      </c>
    </row>
    <row r="169" s="2" customFormat="1" ht="16.5" customHeight="1">
      <c r="A169" s="38"/>
      <c r="B169" s="39"/>
      <c r="C169" s="217" t="s">
        <v>212</v>
      </c>
      <c r="D169" s="217" t="s">
        <v>141</v>
      </c>
      <c r="E169" s="218" t="s">
        <v>213</v>
      </c>
      <c r="F169" s="219" t="s">
        <v>214</v>
      </c>
      <c r="G169" s="220" t="s">
        <v>215</v>
      </c>
      <c r="H169" s="221">
        <v>1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174</v>
      </c>
      <c r="AT169" s="229" t="s">
        <v>141</v>
      </c>
      <c r="AU169" s="229" t="s">
        <v>86</v>
      </c>
      <c r="AY169" s="17" t="s">
        <v>137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174</v>
      </c>
      <c r="BM169" s="229" t="s">
        <v>216</v>
      </c>
    </row>
    <row r="170" s="2" customFormat="1">
      <c r="A170" s="38"/>
      <c r="B170" s="39"/>
      <c r="C170" s="40"/>
      <c r="D170" s="231" t="s">
        <v>146</v>
      </c>
      <c r="E170" s="40"/>
      <c r="F170" s="232" t="s">
        <v>217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86</v>
      </c>
    </row>
    <row r="171" s="2" customFormat="1">
      <c r="A171" s="38"/>
      <c r="B171" s="39"/>
      <c r="C171" s="40"/>
      <c r="D171" s="250" t="s">
        <v>185</v>
      </c>
      <c r="E171" s="40"/>
      <c r="F171" s="251" t="s">
        <v>218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86</v>
      </c>
    </row>
    <row r="172" s="12" customFormat="1" ht="22.8" customHeight="1">
      <c r="A172" s="12"/>
      <c r="B172" s="203"/>
      <c r="C172" s="204"/>
      <c r="D172" s="205" t="s">
        <v>75</v>
      </c>
      <c r="E172" s="248" t="s">
        <v>219</v>
      </c>
      <c r="F172" s="248" t="s">
        <v>220</v>
      </c>
      <c r="G172" s="204"/>
      <c r="H172" s="204"/>
      <c r="I172" s="207"/>
      <c r="J172" s="249">
        <f>BK172</f>
        <v>0</v>
      </c>
      <c r="K172" s="204"/>
      <c r="L172" s="209"/>
      <c r="M172" s="210"/>
      <c r="N172" s="211"/>
      <c r="O172" s="211"/>
      <c r="P172" s="212">
        <f>SUM(P173:P178)</f>
        <v>0</v>
      </c>
      <c r="Q172" s="211"/>
      <c r="R172" s="212">
        <f>SUM(R173:R178)</f>
        <v>0</v>
      </c>
      <c r="S172" s="211"/>
      <c r="T172" s="213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170</v>
      </c>
      <c r="AT172" s="215" t="s">
        <v>75</v>
      </c>
      <c r="AU172" s="215" t="s">
        <v>84</v>
      </c>
      <c r="AY172" s="214" t="s">
        <v>137</v>
      </c>
      <c r="BK172" s="216">
        <f>SUM(BK173:BK178)</f>
        <v>0</v>
      </c>
    </row>
    <row r="173" s="2" customFormat="1" ht="16.5" customHeight="1">
      <c r="A173" s="38"/>
      <c r="B173" s="39"/>
      <c r="C173" s="217" t="s">
        <v>8</v>
      </c>
      <c r="D173" s="217" t="s">
        <v>141</v>
      </c>
      <c r="E173" s="218" t="s">
        <v>221</v>
      </c>
      <c r="F173" s="219" t="s">
        <v>222</v>
      </c>
      <c r="G173" s="220" t="s">
        <v>173</v>
      </c>
      <c r="H173" s="221">
        <v>1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140</v>
      </c>
      <c r="AT173" s="229" t="s">
        <v>141</v>
      </c>
      <c r="AU173" s="229" t="s">
        <v>86</v>
      </c>
      <c r="AY173" s="17" t="s">
        <v>137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140</v>
      </c>
      <c r="BM173" s="229" t="s">
        <v>223</v>
      </c>
    </row>
    <row r="174" s="2" customFormat="1">
      <c r="A174" s="38"/>
      <c r="B174" s="39"/>
      <c r="C174" s="40"/>
      <c r="D174" s="231" t="s">
        <v>146</v>
      </c>
      <c r="E174" s="40"/>
      <c r="F174" s="232" t="s">
        <v>224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146</v>
      </c>
      <c r="AU174" s="17" t="s">
        <v>86</v>
      </c>
    </row>
    <row r="175" s="13" customFormat="1">
      <c r="A175" s="13"/>
      <c r="B175" s="237"/>
      <c r="C175" s="238"/>
      <c r="D175" s="231" t="s">
        <v>150</v>
      </c>
      <c r="E175" s="239" t="s">
        <v>1</v>
      </c>
      <c r="F175" s="240" t="s">
        <v>84</v>
      </c>
      <c r="G175" s="238"/>
      <c r="H175" s="241">
        <v>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150</v>
      </c>
      <c r="AU175" s="247" t="s">
        <v>86</v>
      </c>
      <c r="AV175" s="13" t="s">
        <v>86</v>
      </c>
      <c r="AW175" s="13" t="s">
        <v>32</v>
      </c>
      <c r="AX175" s="13" t="s">
        <v>84</v>
      </c>
      <c r="AY175" s="247" t="s">
        <v>137</v>
      </c>
    </row>
    <row r="176" s="2" customFormat="1" ht="16.5" customHeight="1">
      <c r="A176" s="38"/>
      <c r="B176" s="39"/>
      <c r="C176" s="217" t="s">
        <v>225</v>
      </c>
      <c r="D176" s="217" t="s">
        <v>141</v>
      </c>
      <c r="E176" s="218" t="s">
        <v>226</v>
      </c>
      <c r="F176" s="219" t="s">
        <v>227</v>
      </c>
      <c r="G176" s="220" t="s">
        <v>173</v>
      </c>
      <c r="H176" s="221">
        <v>1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174</v>
      </c>
      <c r="AT176" s="229" t="s">
        <v>141</v>
      </c>
      <c r="AU176" s="229" t="s">
        <v>86</v>
      </c>
      <c r="AY176" s="17" t="s">
        <v>137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174</v>
      </c>
      <c r="BM176" s="229" t="s">
        <v>228</v>
      </c>
    </row>
    <row r="177" s="2" customFormat="1">
      <c r="A177" s="38"/>
      <c r="B177" s="39"/>
      <c r="C177" s="40"/>
      <c r="D177" s="231" t="s">
        <v>146</v>
      </c>
      <c r="E177" s="40"/>
      <c r="F177" s="232" t="s">
        <v>229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146</v>
      </c>
      <c r="AU177" s="17" t="s">
        <v>86</v>
      </c>
    </row>
    <row r="178" s="13" customFormat="1">
      <c r="A178" s="13"/>
      <c r="B178" s="237"/>
      <c r="C178" s="238"/>
      <c r="D178" s="231" t="s">
        <v>150</v>
      </c>
      <c r="E178" s="239" t="s">
        <v>1</v>
      </c>
      <c r="F178" s="240" t="s">
        <v>84</v>
      </c>
      <c r="G178" s="238"/>
      <c r="H178" s="241">
        <v>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150</v>
      </c>
      <c r="AU178" s="247" t="s">
        <v>86</v>
      </c>
      <c r="AV178" s="13" t="s">
        <v>86</v>
      </c>
      <c r="AW178" s="13" t="s">
        <v>32</v>
      </c>
      <c r="AX178" s="13" t="s">
        <v>84</v>
      </c>
      <c r="AY178" s="247" t="s">
        <v>137</v>
      </c>
    </row>
    <row r="179" s="12" customFormat="1" ht="22.8" customHeight="1">
      <c r="A179" s="12"/>
      <c r="B179" s="203"/>
      <c r="C179" s="204"/>
      <c r="D179" s="205" t="s">
        <v>75</v>
      </c>
      <c r="E179" s="248" t="s">
        <v>230</v>
      </c>
      <c r="F179" s="248" t="s">
        <v>231</v>
      </c>
      <c r="G179" s="204"/>
      <c r="H179" s="204"/>
      <c r="I179" s="207"/>
      <c r="J179" s="249">
        <f>BK179</f>
        <v>0</v>
      </c>
      <c r="K179" s="204"/>
      <c r="L179" s="209"/>
      <c r="M179" s="210"/>
      <c r="N179" s="211"/>
      <c r="O179" s="211"/>
      <c r="P179" s="212">
        <f>SUM(P180:P185)</f>
        <v>0</v>
      </c>
      <c r="Q179" s="211"/>
      <c r="R179" s="212">
        <f>SUM(R180:R185)</f>
        <v>0</v>
      </c>
      <c r="S179" s="211"/>
      <c r="T179" s="213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170</v>
      </c>
      <c r="AT179" s="215" t="s">
        <v>75</v>
      </c>
      <c r="AU179" s="215" t="s">
        <v>84</v>
      </c>
      <c r="AY179" s="214" t="s">
        <v>137</v>
      </c>
      <c r="BK179" s="216">
        <f>SUM(BK180:BK185)</f>
        <v>0</v>
      </c>
    </row>
    <row r="180" s="2" customFormat="1" ht="16.5" customHeight="1">
      <c r="A180" s="38"/>
      <c r="B180" s="39"/>
      <c r="C180" s="217" t="s">
        <v>232</v>
      </c>
      <c r="D180" s="217" t="s">
        <v>141</v>
      </c>
      <c r="E180" s="218" t="s">
        <v>233</v>
      </c>
      <c r="F180" s="219" t="s">
        <v>234</v>
      </c>
      <c r="G180" s="220" t="s">
        <v>173</v>
      </c>
      <c r="H180" s="221">
        <v>1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174</v>
      </c>
      <c r="AT180" s="229" t="s">
        <v>141</v>
      </c>
      <c r="AU180" s="229" t="s">
        <v>86</v>
      </c>
      <c r="AY180" s="17" t="s">
        <v>137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174</v>
      </c>
      <c r="BM180" s="229" t="s">
        <v>235</v>
      </c>
    </row>
    <row r="181" s="2" customFormat="1">
      <c r="A181" s="38"/>
      <c r="B181" s="39"/>
      <c r="C181" s="40"/>
      <c r="D181" s="231" t="s">
        <v>146</v>
      </c>
      <c r="E181" s="40"/>
      <c r="F181" s="232" t="s">
        <v>236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86</v>
      </c>
    </row>
    <row r="182" s="13" customFormat="1">
      <c r="A182" s="13"/>
      <c r="B182" s="237"/>
      <c r="C182" s="238"/>
      <c r="D182" s="231" t="s">
        <v>150</v>
      </c>
      <c r="E182" s="239" t="s">
        <v>1</v>
      </c>
      <c r="F182" s="240" t="s">
        <v>84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150</v>
      </c>
      <c r="AU182" s="247" t="s">
        <v>86</v>
      </c>
      <c r="AV182" s="13" t="s">
        <v>86</v>
      </c>
      <c r="AW182" s="13" t="s">
        <v>32</v>
      </c>
      <c r="AX182" s="13" t="s">
        <v>84</v>
      </c>
      <c r="AY182" s="247" t="s">
        <v>137</v>
      </c>
    </row>
    <row r="183" s="2" customFormat="1" ht="24.15" customHeight="1">
      <c r="A183" s="38"/>
      <c r="B183" s="39"/>
      <c r="C183" s="217" t="s">
        <v>237</v>
      </c>
      <c r="D183" s="217" t="s">
        <v>141</v>
      </c>
      <c r="E183" s="218" t="s">
        <v>238</v>
      </c>
      <c r="F183" s="219" t="s">
        <v>239</v>
      </c>
      <c r="G183" s="220" t="s">
        <v>173</v>
      </c>
      <c r="H183" s="221">
        <v>1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140</v>
      </c>
      <c r="AT183" s="229" t="s">
        <v>141</v>
      </c>
      <c r="AU183" s="229" t="s">
        <v>86</v>
      </c>
      <c r="AY183" s="17" t="s">
        <v>137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140</v>
      </c>
      <c r="BM183" s="229" t="s">
        <v>240</v>
      </c>
    </row>
    <row r="184" s="2" customFormat="1">
      <c r="A184" s="38"/>
      <c r="B184" s="39"/>
      <c r="C184" s="40"/>
      <c r="D184" s="231" t="s">
        <v>146</v>
      </c>
      <c r="E184" s="40"/>
      <c r="F184" s="232" t="s">
        <v>241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86</v>
      </c>
    </row>
    <row r="185" s="13" customFormat="1">
      <c r="A185" s="13"/>
      <c r="B185" s="237"/>
      <c r="C185" s="238"/>
      <c r="D185" s="231" t="s">
        <v>150</v>
      </c>
      <c r="E185" s="239" t="s">
        <v>1</v>
      </c>
      <c r="F185" s="240" t="s">
        <v>84</v>
      </c>
      <c r="G185" s="238"/>
      <c r="H185" s="241">
        <v>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150</v>
      </c>
      <c r="AU185" s="247" t="s">
        <v>86</v>
      </c>
      <c r="AV185" s="13" t="s">
        <v>86</v>
      </c>
      <c r="AW185" s="13" t="s">
        <v>32</v>
      </c>
      <c r="AX185" s="13" t="s">
        <v>84</v>
      </c>
      <c r="AY185" s="247" t="s">
        <v>137</v>
      </c>
    </row>
    <row r="186" s="12" customFormat="1" ht="22.8" customHeight="1">
      <c r="A186" s="12"/>
      <c r="B186" s="203"/>
      <c r="C186" s="204"/>
      <c r="D186" s="205" t="s">
        <v>75</v>
      </c>
      <c r="E186" s="248" t="s">
        <v>242</v>
      </c>
      <c r="F186" s="248" t="s">
        <v>243</v>
      </c>
      <c r="G186" s="204"/>
      <c r="H186" s="204"/>
      <c r="I186" s="207"/>
      <c r="J186" s="249">
        <f>BK186</f>
        <v>0</v>
      </c>
      <c r="K186" s="204"/>
      <c r="L186" s="209"/>
      <c r="M186" s="210"/>
      <c r="N186" s="211"/>
      <c r="O186" s="211"/>
      <c r="P186" s="212">
        <f>SUM(P187:P190)</f>
        <v>0</v>
      </c>
      <c r="Q186" s="211"/>
      <c r="R186" s="212">
        <f>SUM(R187:R190)</f>
        <v>0</v>
      </c>
      <c r="S186" s="211"/>
      <c r="T186" s="213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170</v>
      </c>
      <c r="AT186" s="215" t="s">
        <v>75</v>
      </c>
      <c r="AU186" s="215" t="s">
        <v>84</v>
      </c>
      <c r="AY186" s="214" t="s">
        <v>137</v>
      </c>
      <c r="BK186" s="216">
        <f>SUM(BK187:BK190)</f>
        <v>0</v>
      </c>
    </row>
    <row r="187" s="2" customFormat="1" ht="16.5" customHeight="1">
      <c r="A187" s="38"/>
      <c r="B187" s="39"/>
      <c r="C187" s="217" t="s">
        <v>244</v>
      </c>
      <c r="D187" s="217" t="s">
        <v>141</v>
      </c>
      <c r="E187" s="218" t="s">
        <v>245</v>
      </c>
      <c r="F187" s="219" t="s">
        <v>246</v>
      </c>
      <c r="G187" s="220" t="s">
        <v>247</v>
      </c>
      <c r="H187" s="221">
        <v>1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174</v>
      </c>
      <c r="AT187" s="229" t="s">
        <v>141</v>
      </c>
      <c r="AU187" s="229" t="s">
        <v>86</v>
      </c>
      <c r="AY187" s="17" t="s">
        <v>137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174</v>
      </c>
      <c r="BM187" s="229" t="s">
        <v>248</v>
      </c>
    </row>
    <row r="188" s="2" customFormat="1">
      <c r="A188" s="38"/>
      <c r="B188" s="39"/>
      <c r="C188" s="40"/>
      <c r="D188" s="231" t="s">
        <v>146</v>
      </c>
      <c r="E188" s="40"/>
      <c r="F188" s="232" t="s">
        <v>249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146</v>
      </c>
      <c r="AU188" s="17" t="s">
        <v>86</v>
      </c>
    </row>
    <row r="189" s="2" customFormat="1">
      <c r="A189" s="38"/>
      <c r="B189" s="39"/>
      <c r="C189" s="40"/>
      <c r="D189" s="250" t="s">
        <v>185</v>
      </c>
      <c r="E189" s="40"/>
      <c r="F189" s="251" t="s">
        <v>250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86</v>
      </c>
    </row>
    <row r="190" s="13" customFormat="1">
      <c r="A190" s="13"/>
      <c r="B190" s="237"/>
      <c r="C190" s="238"/>
      <c r="D190" s="231" t="s">
        <v>150</v>
      </c>
      <c r="E190" s="239" t="s">
        <v>1</v>
      </c>
      <c r="F190" s="240" t="s">
        <v>84</v>
      </c>
      <c r="G190" s="238"/>
      <c r="H190" s="241">
        <v>1</v>
      </c>
      <c r="I190" s="242"/>
      <c r="J190" s="238"/>
      <c r="K190" s="238"/>
      <c r="L190" s="243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150</v>
      </c>
      <c r="AU190" s="247" t="s">
        <v>86</v>
      </c>
      <c r="AV190" s="13" t="s">
        <v>86</v>
      </c>
      <c r="AW190" s="13" t="s">
        <v>32</v>
      </c>
      <c r="AX190" s="13" t="s">
        <v>84</v>
      </c>
      <c r="AY190" s="247" t="s">
        <v>137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N/lYmD2SMhj2+Q18o67KhUfAW3MZycEJrrIrd9NQjLFevmGl6SlPc9SocYY8VbYvo8wx8KoLGDecE7VIZlBl0g==" hashValue="t+YO3G/9ViaPTnjv0yjR+OT6Rf1DaMl57IhLog3BpQqmg8bpWswavu56rce7OVxnVFyRabepgFlBGIUNt09DIQ==" algorithmName="SHA-512" password="CC35"/>
  <autoFilter ref="C124:K19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50" r:id="rId1" display="https://podminky.urs.cz/item/CS_URS_2023_01/012103000"/>
    <hyperlink ref="F154" r:id="rId2" display="https://podminky.urs.cz/item/CS_URS_2023_01/012203000"/>
    <hyperlink ref="F158" r:id="rId3" display="https://podminky.urs.cz/item/CS_URS_2023_01/012303000"/>
    <hyperlink ref="F162" r:id="rId4" display="https://podminky.urs.cz/item/CS_URS_2023_01/012403000"/>
    <hyperlink ref="F166" r:id="rId5" display="https://podminky.urs.cz/item/CS_URS_2023_01/013254000"/>
    <hyperlink ref="F171" r:id="rId6" display="https://podminky.urs.cz/item/CS_URS_2025_01/020001000"/>
    <hyperlink ref="F189" r:id="rId7" display="https://podminky.urs.cz/item/CS_URS_2023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55" t="s">
        <v>251</v>
      </c>
      <c r="BA2" s="255" t="s">
        <v>1</v>
      </c>
      <c r="BB2" s="255" t="s">
        <v>1</v>
      </c>
      <c r="BC2" s="255" t="s">
        <v>252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253</v>
      </c>
      <c r="BA3" s="255" t="s">
        <v>1</v>
      </c>
      <c r="BB3" s="255" t="s">
        <v>1</v>
      </c>
      <c r="BC3" s="255" t="s">
        <v>252</v>
      </c>
      <c r="BD3" s="255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  <c r="AZ4" s="255" t="s">
        <v>254</v>
      </c>
      <c r="BA4" s="255" t="s">
        <v>1</v>
      </c>
      <c r="BB4" s="255" t="s">
        <v>1</v>
      </c>
      <c r="BC4" s="255" t="s">
        <v>255</v>
      </c>
      <c r="BD4" s="255" t="s">
        <v>86</v>
      </c>
    </row>
    <row r="5" s="1" customFormat="1" ht="6.96" customHeight="1">
      <c r="B5" s="20"/>
      <c r="L5" s="20"/>
      <c r="AZ5" s="255" t="s">
        <v>256</v>
      </c>
      <c r="BA5" s="255" t="s">
        <v>1</v>
      </c>
      <c r="BB5" s="255" t="s">
        <v>1</v>
      </c>
      <c r="BC5" s="255" t="s">
        <v>257</v>
      </c>
      <c r="BD5" s="255" t="s">
        <v>86</v>
      </c>
    </row>
    <row r="6" s="1" customFormat="1" ht="12" customHeight="1">
      <c r="B6" s="20"/>
      <c r="D6" s="140" t="s">
        <v>16</v>
      </c>
      <c r="L6" s="20"/>
      <c r="AZ6" s="255" t="s">
        <v>258</v>
      </c>
      <c r="BA6" s="255" t="s">
        <v>1</v>
      </c>
      <c r="BB6" s="255" t="s">
        <v>1</v>
      </c>
      <c r="BC6" s="255" t="s">
        <v>259</v>
      </c>
      <c r="BD6" s="255" t="s">
        <v>86</v>
      </c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  <c r="AZ7" s="255" t="s">
        <v>260</v>
      </c>
      <c r="BA7" s="255" t="s">
        <v>1</v>
      </c>
      <c r="BB7" s="255" t="s">
        <v>1</v>
      </c>
      <c r="BC7" s="255" t="s">
        <v>261</v>
      </c>
      <c r="BD7" s="255" t="s">
        <v>86</v>
      </c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55" t="s">
        <v>262</v>
      </c>
      <c r="BA8" s="255" t="s">
        <v>1</v>
      </c>
      <c r="BB8" s="255" t="s">
        <v>1</v>
      </c>
      <c r="BC8" s="255" t="s">
        <v>261</v>
      </c>
      <c r="BD8" s="255" t="s">
        <v>86</v>
      </c>
    </row>
    <row r="9" s="2" customFormat="1" ht="16.5" customHeight="1">
      <c r="A9" s="38"/>
      <c r="B9" s="44"/>
      <c r="C9" s="38"/>
      <c r="D9" s="38"/>
      <c r="E9" s="142" t="s">
        <v>263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55" t="s">
        <v>264</v>
      </c>
      <c r="BA9" s="255" t="s">
        <v>1</v>
      </c>
      <c r="BB9" s="255" t="s">
        <v>1</v>
      </c>
      <c r="BC9" s="255" t="s">
        <v>265</v>
      </c>
      <c r="BD9" s="255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55" t="s">
        <v>266</v>
      </c>
      <c r="BA10" s="255" t="s">
        <v>1</v>
      </c>
      <c r="BB10" s="255" t="s">
        <v>1</v>
      </c>
      <c r="BC10" s="255" t="s">
        <v>267</v>
      </c>
      <c r="BD10" s="255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55" t="s">
        <v>268</v>
      </c>
      <c r="BA11" s="255" t="s">
        <v>1</v>
      </c>
      <c r="BB11" s="255" t="s">
        <v>1</v>
      </c>
      <c r="BC11" s="255" t="s">
        <v>269</v>
      </c>
      <c r="BD11" s="255" t="s">
        <v>86</v>
      </c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ROUND((SUM(BE119:BE251)),  2)</f>
        <v>0</v>
      </c>
      <c r="G33" s="38"/>
      <c r="H33" s="38"/>
      <c r="I33" s="155">
        <v>0.20999999999999999</v>
      </c>
      <c r="J33" s="154">
        <f>ROUND(((SUM(BE119:BE251))*I33),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ROUND((SUM(BF119:BF251)),  2)</f>
        <v>0</v>
      </c>
      <c r="G34" s="38"/>
      <c r="H34" s="38"/>
      <c r="I34" s="155">
        <v>0.12</v>
      </c>
      <c r="J34" s="154">
        <f>ROUND(((SUM(BF119:BF251))*I34),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ROUND((SUM(BG119:BG251)),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ROUND((SUM(BH119:BH251)),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ROUND((SUM(BI119:BI251)),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1.1 - MK Božkova - 1.část (bourání a odstraňování)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270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271</v>
      </c>
      <c r="E98" s="182"/>
      <c r="F98" s="182"/>
      <c r="G98" s="182"/>
      <c r="H98" s="182"/>
      <c r="I98" s="182"/>
      <c r="J98" s="183">
        <f>J174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272</v>
      </c>
      <c r="E99" s="182"/>
      <c r="F99" s="182"/>
      <c r="G99" s="182"/>
      <c r="H99" s="182"/>
      <c r="I99" s="182"/>
      <c r="J99" s="183">
        <f>J200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Rekonstrukce MK ul. Božkova, Český Těšín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1.1 - MK Božkova - 1.část (bourání a odstraňování)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Český Těšín</v>
      </c>
      <c r="G113" s="40"/>
      <c r="H113" s="40"/>
      <c r="I113" s="32" t="s">
        <v>22</v>
      </c>
      <c r="J113" s="79" t="str">
        <f>IF(J12="","",J12)</f>
        <v>14. 4. 2025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Český Těšín</v>
      </c>
      <c r="G115" s="40"/>
      <c r="H115" s="40"/>
      <c r="I115" s="32" t="s">
        <v>30</v>
      </c>
      <c r="J115" s="36" t="str">
        <f>E21</f>
        <v>DOPRAPLAN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123</v>
      </c>
      <c r="D118" s="194" t="s">
        <v>61</v>
      </c>
      <c r="E118" s="194" t="s">
        <v>57</v>
      </c>
      <c r="F118" s="194" t="s">
        <v>58</v>
      </c>
      <c r="G118" s="194" t="s">
        <v>124</v>
      </c>
      <c r="H118" s="194" t="s">
        <v>125</v>
      </c>
      <c r="I118" s="194" t="s">
        <v>126</v>
      </c>
      <c r="J118" s="195" t="s">
        <v>110</v>
      </c>
      <c r="K118" s="196" t="s">
        <v>127</v>
      </c>
      <c r="L118" s="197"/>
      <c r="M118" s="100" t="s">
        <v>1</v>
      </c>
      <c r="N118" s="101" t="s">
        <v>40</v>
      </c>
      <c r="O118" s="101" t="s">
        <v>128</v>
      </c>
      <c r="P118" s="101" t="s">
        <v>129</v>
      </c>
      <c r="Q118" s="101" t="s">
        <v>130</v>
      </c>
      <c r="R118" s="101" t="s">
        <v>131</v>
      </c>
      <c r="S118" s="101" t="s">
        <v>132</v>
      </c>
      <c r="T118" s="102" t="s">
        <v>133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134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P120+P174+P200</f>
        <v>0</v>
      </c>
      <c r="Q119" s="104"/>
      <c r="R119" s="200">
        <f>R120+R174+R200</f>
        <v>0.028920000000000001</v>
      </c>
      <c r="S119" s="104"/>
      <c r="T119" s="201">
        <f>T120+T174+T200</f>
        <v>474.79365000000001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112</v>
      </c>
      <c r="BK119" s="202">
        <f>BK120+BK174+BK200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84</v>
      </c>
      <c r="F120" s="206" t="s">
        <v>273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SUM(P121:P173)</f>
        <v>0</v>
      </c>
      <c r="Q120" s="211"/>
      <c r="R120" s="212">
        <f>SUM(R121:R173)</f>
        <v>0.028920000000000001</v>
      </c>
      <c r="S120" s="211"/>
      <c r="T120" s="213">
        <f>SUM(T121:T173)</f>
        <v>434.98665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137</v>
      </c>
      <c r="BK120" s="216">
        <f>SUM(BK121:BK173)</f>
        <v>0</v>
      </c>
    </row>
    <row r="121" s="2" customFormat="1" ht="24.15" customHeight="1">
      <c r="A121" s="38"/>
      <c r="B121" s="39"/>
      <c r="C121" s="217" t="s">
        <v>84</v>
      </c>
      <c r="D121" s="217" t="s">
        <v>141</v>
      </c>
      <c r="E121" s="218" t="s">
        <v>274</v>
      </c>
      <c r="F121" s="219" t="s">
        <v>275</v>
      </c>
      <c r="G121" s="220" t="s">
        <v>276</v>
      </c>
      <c r="H121" s="221">
        <v>25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140</v>
      </c>
      <c r="AT121" s="229" t="s">
        <v>141</v>
      </c>
      <c r="AU121" s="229" t="s">
        <v>84</v>
      </c>
      <c r="AY121" s="17" t="s">
        <v>137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140</v>
      </c>
      <c r="BM121" s="229" t="s">
        <v>277</v>
      </c>
    </row>
    <row r="122" s="2" customFormat="1">
      <c r="A122" s="38"/>
      <c r="B122" s="39"/>
      <c r="C122" s="40"/>
      <c r="D122" s="231" t="s">
        <v>146</v>
      </c>
      <c r="E122" s="40"/>
      <c r="F122" s="232" t="s">
        <v>278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146</v>
      </c>
      <c r="AU122" s="17" t="s">
        <v>84</v>
      </c>
    </row>
    <row r="123" s="14" customFormat="1">
      <c r="A123" s="14"/>
      <c r="B123" s="256"/>
      <c r="C123" s="257"/>
      <c r="D123" s="231" t="s">
        <v>150</v>
      </c>
      <c r="E123" s="258" t="s">
        <v>1</v>
      </c>
      <c r="F123" s="259" t="s">
        <v>279</v>
      </c>
      <c r="G123" s="257"/>
      <c r="H123" s="258" t="s">
        <v>1</v>
      </c>
      <c r="I123" s="260"/>
      <c r="J123" s="257"/>
      <c r="K123" s="257"/>
      <c r="L123" s="261"/>
      <c r="M123" s="262"/>
      <c r="N123" s="263"/>
      <c r="O123" s="263"/>
      <c r="P123" s="263"/>
      <c r="Q123" s="263"/>
      <c r="R123" s="263"/>
      <c r="S123" s="263"/>
      <c r="T123" s="26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5" t="s">
        <v>150</v>
      </c>
      <c r="AU123" s="265" t="s">
        <v>84</v>
      </c>
      <c r="AV123" s="14" t="s">
        <v>84</v>
      </c>
      <c r="AW123" s="14" t="s">
        <v>32</v>
      </c>
      <c r="AX123" s="14" t="s">
        <v>76</v>
      </c>
      <c r="AY123" s="265" t="s">
        <v>137</v>
      </c>
    </row>
    <row r="124" s="13" customFormat="1">
      <c r="A124" s="13"/>
      <c r="B124" s="237"/>
      <c r="C124" s="238"/>
      <c r="D124" s="231" t="s">
        <v>150</v>
      </c>
      <c r="E124" s="239" t="s">
        <v>268</v>
      </c>
      <c r="F124" s="240" t="s">
        <v>280</v>
      </c>
      <c r="G124" s="238"/>
      <c r="H124" s="241">
        <v>25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150</v>
      </c>
      <c r="AU124" s="247" t="s">
        <v>84</v>
      </c>
      <c r="AV124" s="13" t="s">
        <v>86</v>
      </c>
      <c r="AW124" s="13" t="s">
        <v>32</v>
      </c>
      <c r="AX124" s="13" t="s">
        <v>84</v>
      </c>
      <c r="AY124" s="247" t="s">
        <v>137</v>
      </c>
    </row>
    <row r="125" s="2" customFormat="1" ht="24.15" customHeight="1">
      <c r="A125" s="38"/>
      <c r="B125" s="39"/>
      <c r="C125" s="217" t="s">
        <v>86</v>
      </c>
      <c r="D125" s="217" t="s">
        <v>141</v>
      </c>
      <c r="E125" s="218" t="s">
        <v>281</v>
      </c>
      <c r="F125" s="219" t="s">
        <v>282</v>
      </c>
      <c r="G125" s="220" t="s">
        <v>276</v>
      </c>
      <c r="H125" s="221">
        <v>25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140</v>
      </c>
      <c r="AT125" s="229" t="s">
        <v>141</v>
      </c>
      <c r="AU125" s="229" t="s">
        <v>84</v>
      </c>
      <c r="AY125" s="17" t="s">
        <v>137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140</v>
      </c>
      <c r="BM125" s="229" t="s">
        <v>283</v>
      </c>
    </row>
    <row r="126" s="2" customFormat="1">
      <c r="A126" s="38"/>
      <c r="B126" s="39"/>
      <c r="C126" s="40"/>
      <c r="D126" s="231" t="s">
        <v>146</v>
      </c>
      <c r="E126" s="40"/>
      <c r="F126" s="232" t="s">
        <v>284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84</v>
      </c>
    </row>
    <row r="127" s="2" customFormat="1">
      <c r="A127" s="38"/>
      <c r="B127" s="39"/>
      <c r="C127" s="40"/>
      <c r="D127" s="250" t="s">
        <v>185</v>
      </c>
      <c r="E127" s="40"/>
      <c r="F127" s="251" t="s">
        <v>285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84</v>
      </c>
    </row>
    <row r="128" s="13" customFormat="1">
      <c r="A128" s="13"/>
      <c r="B128" s="237"/>
      <c r="C128" s="238"/>
      <c r="D128" s="231" t="s">
        <v>150</v>
      </c>
      <c r="E128" s="239" t="s">
        <v>1</v>
      </c>
      <c r="F128" s="240" t="s">
        <v>268</v>
      </c>
      <c r="G128" s="238"/>
      <c r="H128" s="241">
        <v>25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150</v>
      </c>
      <c r="AU128" s="247" t="s">
        <v>84</v>
      </c>
      <c r="AV128" s="13" t="s">
        <v>86</v>
      </c>
      <c r="AW128" s="13" t="s">
        <v>32</v>
      </c>
      <c r="AX128" s="13" t="s">
        <v>84</v>
      </c>
      <c r="AY128" s="247" t="s">
        <v>137</v>
      </c>
    </row>
    <row r="129" s="2" customFormat="1" ht="16.5" customHeight="1">
      <c r="A129" s="38"/>
      <c r="B129" s="39"/>
      <c r="C129" s="217" t="s">
        <v>155</v>
      </c>
      <c r="D129" s="217" t="s">
        <v>141</v>
      </c>
      <c r="E129" s="218" t="s">
        <v>286</v>
      </c>
      <c r="F129" s="219" t="s">
        <v>287</v>
      </c>
      <c r="G129" s="220" t="s">
        <v>276</v>
      </c>
      <c r="H129" s="221">
        <v>25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140</v>
      </c>
      <c r="AT129" s="229" t="s">
        <v>141</v>
      </c>
      <c r="AU129" s="229" t="s">
        <v>84</v>
      </c>
      <c r="AY129" s="17" t="s">
        <v>137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140</v>
      </c>
      <c r="BM129" s="229" t="s">
        <v>288</v>
      </c>
    </row>
    <row r="130" s="2" customFormat="1">
      <c r="A130" s="38"/>
      <c r="B130" s="39"/>
      <c r="C130" s="40"/>
      <c r="D130" s="231" t="s">
        <v>146</v>
      </c>
      <c r="E130" s="40"/>
      <c r="F130" s="232" t="s">
        <v>287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84</v>
      </c>
    </row>
    <row r="131" s="2" customFormat="1">
      <c r="A131" s="38"/>
      <c r="B131" s="39"/>
      <c r="C131" s="40"/>
      <c r="D131" s="250" t="s">
        <v>185</v>
      </c>
      <c r="E131" s="40"/>
      <c r="F131" s="251" t="s">
        <v>289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84</v>
      </c>
    </row>
    <row r="132" s="13" customFormat="1">
      <c r="A132" s="13"/>
      <c r="B132" s="237"/>
      <c r="C132" s="238"/>
      <c r="D132" s="231" t="s">
        <v>150</v>
      </c>
      <c r="E132" s="239" t="s">
        <v>1</v>
      </c>
      <c r="F132" s="240" t="s">
        <v>268</v>
      </c>
      <c r="G132" s="238"/>
      <c r="H132" s="241">
        <v>25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150</v>
      </c>
      <c r="AU132" s="247" t="s">
        <v>84</v>
      </c>
      <c r="AV132" s="13" t="s">
        <v>86</v>
      </c>
      <c r="AW132" s="13" t="s">
        <v>32</v>
      </c>
      <c r="AX132" s="13" t="s">
        <v>84</v>
      </c>
      <c r="AY132" s="247" t="s">
        <v>137</v>
      </c>
    </row>
    <row r="133" s="2" customFormat="1" ht="24.15" customHeight="1">
      <c r="A133" s="38"/>
      <c r="B133" s="39"/>
      <c r="C133" s="217" t="s">
        <v>140</v>
      </c>
      <c r="D133" s="217" t="s">
        <v>141</v>
      </c>
      <c r="E133" s="218" t="s">
        <v>290</v>
      </c>
      <c r="F133" s="219" t="s">
        <v>291</v>
      </c>
      <c r="G133" s="220" t="s">
        <v>276</v>
      </c>
      <c r="H133" s="221">
        <v>253.69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0.29499999999999998</v>
      </c>
      <c r="T133" s="228">
        <f>S133*H133</f>
        <v>74.838549999999998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141</v>
      </c>
      <c r="AU133" s="229" t="s">
        <v>84</v>
      </c>
      <c r="AY133" s="17" t="s">
        <v>137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292</v>
      </c>
    </row>
    <row r="134" s="2" customFormat="1">
      <c r="A134" s="38"/>
      <c r="B134" s="39"/>
      <c r="C134" s="40"/>
      <c r="D134" s="231" t="s">
        <v>146</v>
      </c>
      <c r="E134" s="40"/>
      <c r="F134" s="232" t="s">
        <v>293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84</v>
      </c>
    </row>
    <row r="135" s="2" customFormat="1">
      <c r="A135" s="38"/>
      <c r="B135" s="39"/>
      <c r="C135" s="40"/>
      <c r="D135" s="250" t="s">
        <v>185</v>
      </c>
      <c r="E135" s="40"/>
      <c r="F135" s="251" t="s">
        <v>294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84</v>
      </c>
    </row>
    <row r="136" s="14" customFormat="1">
      <c r="A136" s="14"/>
      <c r="B136" s="256"/>
      <c r="C136" s="257"/>
      <c r="D136" s="231" t="s">
        <v>150</v>
      </c>
      <c r="E136" s="258" t="s">
        <v>1</v>
      </c>
      <c r="F136" s="259" t="s">
        <v>295</v>
      </c>
      <c r="G136" s="257"/>
      <c r="H136" s="258" t="s">
        <v>1</v>
      </c>
      <c r="I136" s="260"/>
      <c r="J136" s="257"/>
      <c r="K136" s="257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150</v>
      </c>
      <c r="AU136" s="265" t="s">
        <v>84</v>
      </c>
      <c r="AV136" s="14" t="s">
        <v>84</v>
      </c>
      <c r="AW136" s="14" t="s">
        <v>32</v>
      </c>
      <c r="AX136" s="14" t="s">
        <v>76</v>
      </c>
      <c r="AY136" s="265" t="s">
        <v>137</v>
      </c>
    </row>
    <row r="137" s="13" customFormat="1">
      <c r="A137" s="13"/>
      <c r="B137" s="237"/>
      <c r="C137" s="238"/>
      <c r="D137" s="231" t="s">
        <v>150</v>
      </c>
      <c r="E137" s="239" t="s">
        <v>1</v>
      </c>
      <c r="F137" s="240" t="s">
        <v>296</v>
      </c>
      <c r="G137" s="238"/>
      <c r="H137" s="241">
        <v>244.19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150</v>
      </c>
      <c r="AU137" s="247" t="s">
        <v>84</v>
      </c>
      <c r="AV137" s="13" t="s">
        <v>86</v>
      </c>
      <c r="AW137" s="13" t="s">
        <v>32</v>
      </c>
      <c r="AX137" s="13" t="s">
        <v>76</v>
      </c>
      <c r="AY137" s="247" t="s">
        <v>137</v>
      </c>
    </row>
    <row r="138" s="13" customFormat="1">
      <c r="A138" s="13"/>
      <c r="B138" s="237"/>
      <c r="C138" s="238"/>
      <c r="D138" s="231" t="s">
        <v>150</v>
      </c>
      <c r="E138" s="239" t="s">
        <v>1</v>
      </c>
      <c r="F138" s="240" t="s">
        <v>297</v>
      </c>
      <c r="G138" s="238"/>
      <c r="H138" s="241">
        <v>9.5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150</v>
      </c>
      <c r="AU138" s="247" t="s">
        <v>84</v>
      </c>
      <c r="AV138" s="13" t="s">
        <v>86</v>
      </c>
      <c r="AW138" s="13" t="s">
        <v>32</v>
      </c>
      <c r="AX138" s="13" t="s">
        <v>76</v>
      </c>
      <c r="AY138" s="247" t="s">
        <v>137</v>
      </c>
    </row>
    <row r="139" s="15" customFormat="1">
      <c r="A139" s="15"/>
      <c r="B139" s="266"/>
      <c r="C139" s="267"/>
      <c r="D139" s="231" t="s">
        <v>150</v>
      </c>
      <c r="E139" s="268" t="s">
        <v>251</v>
      </c>
      <c r="F139" s="269" t="s">
        <v>298</v>
      </c>
      <c r="G139" s="267"/>
      <c r="H139" s="270">
        <v>253.69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150</v>
      </c>
      <c r="AU139" s="276" t="s">
        <v>84</v>
      </c>
      <c r="AV139" s="15" t="s">
        <v>140</v>
      </c>
      <c r="AW139" s="15" t="s">
        <v>32</v>
      </c>
      <c r="AX139" s="15" t="s">
        <v>84</v>
      </c>
      <c r="AY139" s="276" t="s">
        <v>137</v>
      </c>
    </row>
    <row r="140" s="2" customFormat="1" ht="24.15" customHeight="1">
      <c r="A140" s="38"/>
      <c r="B140" s="39"/>
      <c r="C140" s="217" t="s">
        <v>170</v>
      </c>
      <c r="D140" s="217" t="s">
        <v>141</v>
      </c>
      <c r="E140" s="218" t="s">
        <v>299</v>
      </c>
      <c r="F140" s="219" t="s">
        <v>300</v>
      </c>
      <c r="G140" s="220" t="s">
        <v>276</v>
      </c>
      <c r="H140" s="221">
        <v>253.69</v>
      </c>
      <c r="I140" s="222"/>
      <c r="J140" s="223">
        <f>ROUND(I140*H140,2)</f>
        <v>0</v>
      </c>
      <c r="K140" s="224"/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0.28999999999999998</v>
      </c>
      <c r="T140" s="228">
        <f>S140*H140</f>
        <v>73.570099999999996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140</v>
      </c>
      <c r="AT140" s="229" t="s">
        <v>141</v>
      </c>
      <c r="AU140" s="229" t="s">
        <v>84</v>
      </c>
      <c r="AY140" s="17" t="s">
        <v>137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140</v>
      </c>
      <c r="BM140" s="229" t="s">
        <v>301</v>
      </c>
    </row>
    <row r="141" s="2" customFormat="1">
      <c r="A141" s="38"/>
      <c r="B141" s="39"/>
      <c r="C141" s="40"/>
      <c r="D141" s="231" t="s">
        <v>146</v>
      </c>
      <c r="E141" s="40"/>
      <c r="F141" s="232" t="s">
        <v>302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84</v>
      </c>
    </row>
    <row r="142" s="2" customFormat="1">
      <c r="A142" s="38"/>
      <c r="B142" s="39"/>
      <c r="C142" s="40"/>
      <c r="D142" s="250" t="s">
        <v>185</v>
      </c>
      <c r="E142" s="40"/>
      <c r="F142" s="251" t="s">
        <v>303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84</v>
      </c>
    </row>
    <row r="143" s="14" customFormat="1">
      <c r="A143" s="14"/>
      <c r="B143" s="256"/>
      <c r="C143" s="257"/>
      <c r="D143" s="231" t="s">
        <v>150</v>
      </c>
      <c r="E143" s="258" t="s">
        <v>1</v>
      </c>
      <c r="F143" s="259" t="s">
        <v>304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150</v>
      </c>
      <c r="AU143" s="265" t="s">
        <v>84</v>
      </c>
      <c r="AV143" s="14" t="s">
        <v>84</v>
      </c>
      <c r="AW143" s="14" t="s">
        <v>32</v>
      </c>
      <c r="AX143" s="14" t="s">
        <v>76</v>
      </c>
      <c r="AY143" s="265" t="s">
        <v>137</v>
      </c>
    </row>
    <row r="144" s="13" customFormat="1">
      <c r="A144" s="13"/>
      <c r="B144" s="237"/>
      <c r="C144" s="238"/>
      <c r="D144" s="231" t="s">
        <v>150</v>
      </c>
      <c r="E144" s="239" t="s">
        <v>1</v>
      </c>
      <c r="F144" s="240" t="s">
        <v>296</v>
      </c>
      <c r="G144" s="238"/>
      <c r="H144" s="241">
        <v>244.19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150</v>
      </c>
      <c r="AU144" s="247" t="s">
        <v>84</v>
      </c>
      <c r="AV144" s="13" t="s">
        <v>86</v>
      </c>
      <c r="AW144" s="13" t="s">
        <v>32</v>
      </c>
      <c r="AX144" s="13" t="s">
        <v>76</v>
      </c>
      <c r="AY144" s="247" t="s">
        <v>137</v>
      </c>
    </row>
    <row r="145" s="13" customFormat="1">
      <c r="A145" s="13"/>
      <c r="B145" s="237"/>
      <c r="C145" s="238"/>
      <c r="D145" s="231" t="s">
        <v>150</v>
      </c>
      <c r="E145" s="239" t="s">
        <v>1</v>
      </c>
      <c r="F145" s="240" t="s">
        <v>297</v>
      </c>
      <c r="G145" s="238"/>
      <c r="H145" s="241">
        <v>9.5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150</v>
      </c>
      <c r="AU145" s="247" t="s">
        <v>84</v>
      </c>
      <c r="AV145" s="13" t="s">
        <v>86</v>
      </c>
      <c r="AW145" s="13" t="s">
        <v>32</v>
      </c>
      <c r="AX145" s="13" t="s">
        <v>76</v>
      </c>
      <c r="AY145" s="247" t="s">
        <v>137</v>
      </c>
    </row>
    <row r="146" s="15" customFormat="1">
      <c r="A146" s="15"/>
      <c r="B146" s="266"/>
      <c r="C146" s="267"/>
      <c r="D146" s="231" t="s">
        <v>150</v>
      </c>
      <c r="E146" s="268" t="s">
        <v>253</v>
      </c>
      <c r="F146" s="269" t="s">
        <v>298</v>
      </c>
      <c r="G146" s="267"/>
      <c r="H146" s="270">
        <v>253.69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6" t="s">
        <v>150</v>
      </c>
      <c r="AU146" s="276" t="s">
        <v>84</v>
      </c>
      <c r="AV146" s="15" t="s">
        <v>140</v>
      </c>
      <c r="AW146" s="15" t="s">
        <v>32</v>
      </c>
      <c r="AX146" s="15" t="s">
        <v>84</v>
      </c>
      <c r="AY146" s="276" t="s">
        <v>137</v>
      </c>
    </row>
    <row r="147" s="2" customFormat="1" ht="24.15" customHeight="1">
      <c r="A147" s="38"/>
      <c r="B147" s="39"/>
      <c r="C147" s="217" t="s">
        <v>179</v>
      </c>
      <c r="D147" s="217" t="s">
        <v>141</v>
      </c>
      <c r="E147" s="218" t="s">
        <v>305</v>
      </c>
      <c r="F147" s="219" t="s">
        <v>306</v>
      </c>
      <c r="G147" s="220" t="s">
        <v>276</v>
      </c>
      <c r="H147" s="221">
        <v>723</v>
      </c>
      <c r="I147" s="222"/>
      <c r="J147" s="223">
        <f>ROUND(I147*H147,2)</f>
        <v>0</v>
      </c>
      <c r="K147" s="224"/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1.0000000000000001E-05</v>
      </c>
      <c r="R147" s="227">
        <f>Q147*H147</f>
        <v>0.0072300000000000003</v>
      </c>
      <c r="S147" s="227">
        <v>0.069000000000000006</v>
      </c>
      <c r="T147" s="228">
        <f>S147*H147</f>
        <v>49.887000000000008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140</v>
      </c>
      <c r="AT147" s="229" t="s">
        <v>141</v>
      </c>
      <c r="AU147" s="229" t="s">
        <v>84</v>
      </c>
      <c r="AY147" s="17" t="s">
        <v>137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140</v>
      </c>
      <c r="BM147" s="229" t="s">
        <v>307</v>
      </c>
    </row>
    <row r="148" s="2" customFormat="1">
      <c r="A148" s="38"/>
      <c r="B148" s="39"/>
      <c r="C148" s="40"/>
      <c r="D148" s="231" t="s">
        <v>146</v>
      </c>
      <c r="E148" s="40"/>
      <c r="F148" s="232" t="s">
        <v>308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146</v>
      </c>
      <c r="AU148" s="17" t="s">
        <v>84</v>
      </c>
    </row>
    <row r="149" s="2" customFormat="1">
      <c r="A149" s="38"/>
      <c r="B149" s="39"/>
      <c r="C149" s="40"/>
      <c r="D149" s="250" t="s">
        <v>185</v>
      </c>
      <c r="E149" s="40"/>
      <c r="F149" s="251" t="s">
        <v>309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185</v>
      </c>
      <c r="AU149" s="17" t="s">
        <v>84</v>
      </c>
    </row>
    <row r="150" s="14" customFormat="1">
      <c r="A150" s="14"/>
      <c r="B150" s="256"/>
      <c r="C150" s="257"/>
      <c r="D150" s="231" t="s">
        <v>150</v>
      </c>
      <c r="E150" s="258" t="s">
        <v>1</v>
      </c>
      <c r="F150" s="259" t="s">
        <v>310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150</v>
      </c>
      <c r="AU150" s="265" t="s">
        <v>84</v>
      </c>
      <c r="AV150" s="14" t="s">
        <v>84</v>
      </c>
      <c r="AW150" s="14" t="s">
        <v>32</v>
      </c>
      <c r="AX150" s="14" t="s">
        <v>76</v>
      </c>
      <c r="AY150" s="265" t="s">
        <v>137</v>
      </c>
    </row>
    <row r="151" s="14" customFormat="1">
      <c r="A151" s="14"/>
      <c r="B151" s="256"/>
      <c r="C151" s="257"/>
      <c r="D151" s="231" t="s">
        <v>150</v>
      </c>
      <c r="E151" s="258" t="s">
        <v>1</v>
      </c>
      <c r="F151" s="259" t="s">
        <v>311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150</v>
      </c>
      <c r="AU151" s="265" t="s">
        <v>84</v>
      </c>
      <c r="AV151" s="14" t="s">
        <v>84</v>
      </c>
      <c r="AW151" s="14" t="s">
        <v>32</v>
      </c>
      <c r="AX151" s="14" t="s">
        <v>76</v>
      </c>
      <c r="AY151" s="265" t="s">
        <v>137</v>
      </c>
    </row>
    <row r="152" s="13" customFormat="1">
      <c r="A152" s="13"/>
      <c r="B152" s="237"/>
      <c r="C152" s="238"/>
      <c r="D152" s="231" t="s">
        <v>150</v>
      </c>
      <c r="E152" s="239" t="s">
        <v>262</v>
      </c>
      <c r="F152" s="240" t="s">
        <v>312</v>
      </c>
      <c r="G152" s="238"/>
      <c r="H152" s="241">
        <v>723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150</v>
      </c>
      <c r="AU152" s="247" t="s">
        <v>84</v>
      </c>
      <c r="AV152" s="13" t="s">
        <v>86</v>
      </c>
      <c r="AW152" s="13" t="s">
        <v>32</v>
      </c>
      <c r="AX152" s="13" t="s">
        <v>84</v>
      </c>
      <c r="AY152" s="247" t="s">
        <v>137</v>
      </c>
    </row>
    <row r="153" s="2" customFormat="1" ht="24.15" customHeight="1">
      <c r="A153" s="38"/>
      <c r="B153" s="39"/>
      <c r="C153" s="217" t="s">
        <v>187</v>
      </c>
      <c r="D153" s="217" t="s">
        <v>141</v>
      </c>
      <c r="E153" s="218" t="s">
        <v>313</v>
      </c>
      <c r="F153" s="219" t="s">
        <v>314</v>
      </c>
      <c r="G153" s="220" t="s">
        <v>276</v>
      </c>
      <c r="H153" s="221">
        <v>723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3.0000000000000001E-05</v>
      </c>
      <c r="R153" s="227">
        <f>Q153*H153</f>
        <v>0.021690000000000001</v>
      </c>
      <c r="S153" s="227">
        <v>0.20699999999999999</v>
      </c>
      <c r="T153" s="228">
        <f>S153*H153</f>
        <v>149.661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140</v>
      </c>
      <c r="AT153" s="229" t="s">
        <v>141</v>
      </c>
      <c r="AU153" s="229" t="s">
        <v>84</v>
      </c>
      <c r="AY153" s="17" t="s">
        <v>137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140</v>
      </c>
      <c r="BM153" s="229" t="s">
        <v>315</v>
      </c>
    </row>
    <row r="154" s="2" customFormat="1">
      <c r="A154" s="38"/>
      <c r="B154" s="39"/>
      <c r="C154" s="40"/>
      <c r="D154" s="231" t="s">
        <v>146</v>
      </c>
      <c r="E154" s="40"/>
      <c r="F154" s="232" t="s">
        <v>316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146</v>
      </c>
      <c r="AU154" s="17" t="s">
        <v>84</v>
      </c>
    </row>
    <row r="155" s="2" customFormat="1">
      <c r="A155" s="38"/>
      <c r="B155" s="39"/>
      <c r="C155" s="40"/>
      <c r="D155" s="250" t="s">
        <v>185</v>
      </c>
      <c r="E155" s="40"/>
      <c r="F155" s="251" t="s">
        <v>317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84</v>
      </c>
    </row>
    <row r="156" s="14" customFormat="1">
      <c r="A156" s="14"/>
      <c r="B156" s="256"/>
      <c r="C156" s="257"/>
      <c r="D156" s="231" t="s">
        <v>150</v>
      </c>
      <c r="E156" s="258" t="s">
        <v>1</v>
      </c>
      <c r="F156" s="259" t="s">
        <v>318</v>
      </c>
      <c r="G156" s="257"/>
      <c r="H156" s="258" t="s">
        <v>1</v>
      </c>
      <c r="I156" s="260"/>
      <c r="J156" s="257"/>
      <c r="K156" s="257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150</v>
      </c>
      <c r="AU156" s="265" t="s">
        <v>84</v>
      </c>
      <c r="AV156" s="14" t="s">
        <v>84</v>
      </c>
      <c r="AW156" s="14" t="s">
        <v>32</v>
      </c>
      <c r="AX156" s="14" t="s">
        <v>76</v>
      </c>
      <c r="AY156" s="265" t="s">
        <v>137</v>
      </c>
    </row>
    <row r="157" s="14" customFormat="1">
      <c r="A157" s="14"/>
      <c r="B157" s="256"/>
      <c r="C157" s="257"/>
      <c r="D157" s="231" t="s">
        <v>150</v>
      </c>
      <c r="E157" s="258" t="s">
        <v>1</v>
      </c>
      <c r="F157" s="259" t="s">
        <v>319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150</v>
      </c>
      <c r="AU157" s="265" t="s">
        <v>84</v>
      </c>
      <c r="AV157" s="14" t="s">
        <v>84</v>
      </c>
      <c r="AW157" s="14" t="s">
        <v>32</v>
      </c>
      <c r="AX157" s="14" t="s">
        <v>76</v>
      </c>
      <c r="AY157" s="265" t="s">
        <v>137</v>
      </c>
    </row>
    <row r="158" s="13" customFormat="1">
      <c r="A158" s="13"/>
      <c r="B158" s="237"/>
      <c r="C158" s="238"/>
      <c r="D158" s="231" t="s">
        <v>150</v>
      </c>
      <c r="E158" s="239" t="s">
        <v>260</v>
      </c>
      <c r="F158" s="240" t="s">
        <v>312</v>
      </c>
      <c r="G158" s="238"/>
      <c r="H158" s="241">
        <v>723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150</v>
      </c>
      <c r="AU158" s="247" t="s">
        <v>84</v>
      </c>
      <c r="AV158" s="13" t="s">
        <v>86</v>
      </c>
      <c r="AW158" s="13" t="s">
        <v>32</v>
      </c>
      <c r="AX158" s="13" t="s">
        <v>84</v>
      </c>
      <c r="AY158" s="247" t="s">
        <v>137</v>
      </c>
    </row>
    <row r="159" s="2" customFormat="1" ht="16.5" customHeight="1">
      <c r="A159" s="38"/>
      <c r="B159" s="39"/>
      <c r="C159" s="217" t="s">
        <v>192</v>
      </c>
      <c r="D159" s="217" t="s">
        <v>141</v>
      </c>
      <c r="E159" s="218" t="s">
        <v>320</v>
      </c>
      <c r="F159" s="219" t="s">
        <v>321</v>
      </c>
      <c r="G159" s="220" t="s">
        <v>322</v>
      </c>
      <c r="H159" s="221">
        <v>55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0.23000000000000001</v>
      </c>
      <c r="T159" s="228">
        <f>S159*H159</f>
        <v>12.65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140</v>
      </c>
      <c r="AT159" s="229" t="s">
        <v>141</v>
      </c>
      <c r="AU159" s="229" t="s">
        <v>84</v>
      </c>
      <c r="AY159" s="17" t="s">
        <v>137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140</v>
      </c>
      <c r="BM159" s="229" t="s">
        <v>323</v>
      </c>
    </row>
    <row r="160" s="2" customFormat="1">
      <c r="A160" s="38"/>
      <c r="B160" s="39"/>
      <c r="C160" s="40"/>
      <c r="D160" s="231" t="s">
        <v>146</v>
      </c>
      <c r="E160" s="40"/>
      <c r="F160" s="232" t="s">
        <v>324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146</v>
      </c>
      <c r="AU160" s="17" t="s">
        <v>84</v>
      </c>
    </row>
    <row r="161" s="2" customFormat="1">
      <c r="A161" s="38"/>
      <c r="B161" s="39"/>
      <c r="C161" s="40"/>
      <c r="D161" s="250" t="s">
        <v>185</v>
      </c>
      <c r="E161" s="40"/>
      <c r="F161" s="251" t="s">
        <v>325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84</v>
      </c>
    </row>
    <row r="162" s="14" customFormat="1">
      <c r="A162" s="14"/>
      <c r="B162" s="256"/>
      <c r="C162" s="257"/>
      <c r="D162" s="231" t="s">
        <v>150</v>
      </c>
      <c r="E162" s="258" t="s">
        <v>1</v>
      </c>
      <c r="F162" s="259" t="s">
        <v>326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150</v>
      </c>
      <c r="AU162" s="265" t="s">
        <v>84</v>
      </c>
      <c r="AV162" s="14" t="s">
        <v>84</v>
      </c>
      <c r="AW162" s="14" t="s">
        <v>32</v>
      </c>
      <c r="AX162" s="14" t="s">
        <v>76</v>
      </c>
      <c r="AY162" s="265" t="s">
        <v>137</v>
      </c>
    </row>
    <row r="163" s="13" customFormat="1">
      <c r="A163" s="13"/>
      <c r="B163" s="237"/>
      <c r="C163" s="238"/>
      <c r="D163" s="231" t="s">
        <v>150</v>
      </c>
      <c r="E163" s="239" t="s">
        <v>256</v>
      </c>
      <c r="F163" s="240" t="s">
        <v>327</v>
      </c>
      <c r="G163" s="238"/>
      <c r="H163" s="241">
        <v>55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150</v>
      </c>
      <c r="AU163" s="247" t="s">
        <v>84</v>
      </c>
      <c r="AV163" s="13" t="s">
        <v>86</v>
      </c>
      <c r="AW163" s="13" t="s">
        <v>32</v>
      </c>
      <c r="AX163" s="13" t="s">
        <v>84</v>
      </c>
      <c r="AY163" s="247" t="s">
        <v>137</v>
      </c>
    </row>
    <row r="164" s="2" customFormat="1" ht="16.5" customHeight="1">
      <c r="A164" s="38"/>
      <c r="B164" s="39"/>
      <c r="C164" s="217" t="s">
        <v>198</v>
      </c>
      <c r="D164" s="217" t="s">
        <v>141</v>
      </c>
      <c r="E164" s="218" t="s">
        <v>328</v>
      </c>
      <c r="F164" s="219" t="s">
        <v>329</v>
      </c>
      <c r="G164" s="220" t="s">
        <v>322</v>
      </c>
      <c r="H164" s="221">
        <v>162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0.20499999999999999</v>
      </c>
      <c r="T164" s="228">
        <f>S164*H164</f>
        <v>33.210000000000001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140</v>
      </c>
      <c r="AT164" s="229" t="s">
        <v>141</v>
      </c>
      <c r="AU164" s="229" t="s">
        <v>84</v>
      </c>
      <c r="AY164" s="17" t="s">
        <v>137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140</v>
      </c>
      <c r="BM164" s="229" t="s">
        <v>330</v>
      </c>
    </row>
    <row r="165" s="2" customFormat="1">
      <c r="A165" s="38"/>
      <c r="B165" s="39"/>
      <c r="C165" s="40"/>
      <c r="D165" s="231" t="s">
        <v>146</v>
      </c>
      <c r="E165" s="40"/>
      <c r="F165" s="232" t="s">
        <v>331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146</v>
      </c>
      <c r="AU165" s="17" t="s">
        <v>84</v>
      </c>
    </row>
    <row r="166" s="2" customFormat="1">
      <c r="A166" s="38"/>
      <c r="B166" s="39"/>
      <c r="C166" s="40"/>
      <c r="D166" s="250" t="s">
        <v>185</v>
      </c>
      <c r="E166" s="40"/>
      <c r="F166" s="251" t="s">
        <v>332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84</v>
      </c>
    </row>
    <row r="167" s="14" customFormat="1">
      <c r="A167" s="14"/>
      <c r="B167" s="256"/>
      <c r="C167" s="257"/>
      <c r="D167" s="231" t="s">
        <v>150</v>
      </c>
      <c r="E167" s="258" t="s">
        <v>1</v>
      </c>
      <c r="F167" s="259" t="s">
        <v>333</v>
      </c>
      <c r="G167" s="257"/>
      <c r="H167" s="258" t="s">
        <v>1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150</v>
      </c>
      <c r="AU167" s="265" t="s">
        <v>84</v>
      </c>
      <c r="AV167" s="14" t="s">
        <v>84</v>
      </c>
      <c r="AW167" s="14" t="s">
        <v>32</v>
      </c>
      <c r="AX167" s="14" t="s">
        <v>76</v>
      </c>
      <c r="AY167" s="265" t="s">
        <v>137</v>
      </c>
    </row>
    <row r="168" s="13" customFormat="1">
      <c r="A168" s="13"/>
      <c r="B168" s="237"/>
      <c r="C168" s="238"/>
      <c r="D168" s="231" t="s">
        <v>150</v>
      </c>
      <c r="E168" s="239" t="s">
        <v>258</v>
      </c>
      <c r="F168" s="240" t="s">
        <v>334</v>
      </c>
      <c r="G168" s="238"/>
      <c r="H168" s="241">
        <v>162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150</v>
      </c>
      <c r="AU168" s="247" t="s">
        <v>84</v>
      </c>
      <c r="AV168" s="13" t="s">
        <v>86</v>
      </c>
      <c r="AW168" s="13" t="s">
        <v>32</v>
      </c>
      <c r="AX168" s="13" t="s">
        <v>84</v>
      </c>
      <c r="AY168" s="247" t="s">
        <v>137</v>
      </c>
    </row>
    <row r="169" s="2" customFormat="1" ht="16.5" customHeight="1">
      <c r="A169" s="38"/>
      <c r="B169" s="39"/>
      <c r="C169" s="217" t="s">
        <v>204</v>
      </c>
      <c r="D169" s="217" t="s">
        <v>141</v>
      </c>
      <c r="E169" s="218" t="s">
        <v>335</v>
      </c>
      <c r="F169" s="219" t="s">
        <v>336</v>
      </c>
      <c r="G169" s="220" t="s">
        <v>322</v>
      </c>
      <c r="H169" s="221">
        <v>358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0.11500000000000001</v>
      </c>
      <c r="T169" s="228">
        <f>S169*H169</f>
        <v>41.170000000000002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140</v>
      </c>
      <c r="AT169" s="229" t="s">
        <v>141</v>
      </c>
      <c r="AU169" s="229" t="s">
        <v>84</v>
      </c>
      <c r="AY169" s="17" t="s">
        <v>137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140</v>
      </c>
      <c r="BM169" s="229" t="s">
        <v>337</v>
      </c>
    </row>
    <row r="170" s="2" customFormat="1">
      <c r="A170" s="38"/>
      <c r="B170" s="39"/>
      <c r="C170" s="40"/>
      <c r="D170" s="231" t="s">
        <v>146</v>
      </c>
      <c r="E170" s="40"/>
      <c r="F170" s="232" t="s">
        <v>338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84</v>
      </c>
    </row>
    <row r="171" s="2" customFormat="1">
      <c r="A171" s="38"/>
      <c r="B171" s="39"/>
      <c r="C171" s="40"/>
      <c r="D171" s="250" t="s">
        <v>185</v>
      </c>
      <c r="E171" s="40"/>
      <c r="F171" s="251" t="s">
        <v>339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84</v>
      </c>
    </row>
    <row r="172" s="14" customFormat="1">
      <c r="A172" s="14"/>
      <c r="B172" s="256"/>
      <c r="C172" s="257"/>
      <c r="D172" s="231" t="s">
        <v>150</v>
      </c>
      <c r="E172" s="258" t="s">
        <v>1</v>
      </c>
      <c r="F172" s="259" t="s">
        <v>340</v>
      </c>
      <c r="G172" s="257"/>
      <c r="H172" s="258" t="s">
        <v>1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150</v>
      </c>
      <c r="AU172" s="265" t="s">
        <v>84</v>
      </c>
      <c r="AV172" s="14" t="s">
        <v>84</v>
      </c>
      <c r="AW172" s="14" t="s">
        <v>32</v>
      </c>
      <c r="AX172" s="14" t="s">
        <v>76</v>
      </c>
      <c r="AY172" s="265" t="s">
        <v>137</v>
      </c>
    </row>
    <row r="173" s="13" customFormat="1">
      <c r="A173" s="13"/>
      <c r="B173" s="237"/>
      <c r="C173" s="238"/>
      <c r="D173" s="231" t="s">
        <v>150</v>
      </c>
      <c r="E173" s="239" t="s">
        <v>1</v>
      </c>
      <c r="F173" s="240" t="s">
        <v>341</v>
      </c>
      <c r="G173" s="238"/>
      <c r="H173" s="241">
        <v>358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150</v>
      </c>
      <c r="AU173" s="247" t="s">
        <v>84</v>
      </c>
      <c r="AV173" s="13" t="s">
        <v>86</v>
      </c>
      <c r="AW173" s="13" t="s">
        <v>32</v>
      </c>
      <c r="AX173" s="13" t="s">
        <v>84</v>
      </c>
      <c r="AY173" s="247" t="s">
        <v>137</v>
      </c>
    </row>
    <row r="174" s="12" customFormat="1" ht="25.92" customHeight="1">
      <c r="A174" s="12"/>
      <c r="B174" s="203"/>
      <c r="C174" s="204"/>
      <c r="D174" s="205" t="s">
        <v>75</v>
      </c>
      <c r="E174" s="206" t="s">
        <v>198</v>
      </c>
      <c r="F174" s="206" t="s">
        <v>342</v>
      </c>
      <c r="G174" s="204"/>
      <c r="H174" s="204"/>
      <c r="I174" s="207"/>
      <c r="J174" s="208">
        <f>BK174</f>
        <v>0</v>
      </c>
      <c r="K174" s="204"/>
      <c r="L174" s="209"/>
      <c r="M174" s="210"/>
      <c r="N174" s="211"/>
      <c r="O174" s="211"/>
      <c r="P174" s="212">
        <f>SUM(P175:P199)</f>
        <v>0</v>
      </c>
      <c r="Q174" s="211"/>
      <c r="R174" s="212">
        <f>SUM(R175:R199)</f>
        <v>0</v>
      </c>
      <c r="S174" s="211"/>
      <c r="T174" s="213">
        <f>SUM(T175:T199)</f>
        <v>39.806999999999995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76</v>
      </c>
      <c r="AY174" s="214" t="s">
        <v>137</v>
      </c>
      <c r="BK174" s="216">
        <f>SUM(BK175:BK199)</f>
        <v>0</v>
      </c>
    </row>
    <row r="175" s="2" customFormat="1" ht="16.5" customHeight="1">
      <c r="A175" s="38"/>
      <c r="B175" s="39"/>
      <c r="C175" s="217" t="s">
        <v>212</v>
      </c>
      <c r="D175" s="217" t="s">
        <v>141</v>
      </c>
      <c r="E175" s="218" t="s">
        <v>343</v>
      </c>
      <c r="F175" s="219" t="s">
        <v>344</v>
      </c>
      <c r="G175" s="220" t="s">
        <v>322</v>
      </c>
      <c r="H175" s="221">
        <v>22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140</v>
      </c>
      <c r="AT175" s="229" t="s">
        <v>141</v>
      </c>
      <c r="AU175" s="229" t="s">
        <v>84</v>
      </c>
      <c r="AY175" s="17" t="s">
        <v>137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140</v>
      </c>
      <c r="BM175" s="229" t="s">
        <v>345</v>
      </c>
    </row>
    <row r="176" s="2" customFormat="1">
      <c r="A176" s="38"/>
      <c r="B176" s="39"/>
      <c r="C176" s="40"/>
      <c r="D176" s="231" t="s">
        <v>146</v>
      </c>
      <c r="E176" s="40"/>
      <c r="F176" s="232" t="s">
        <v>346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84</v>
      </c>
    </row>
    <row r="177" s="2" customFormat="1">
      <c r="A177" s="38"/>
      <c r="B177" s="39"/>
      <c r="C177" s="40"/>
      <c r="D177" s="250" t="s">
        <v>185</v>
      </c>
      <c r="E177" s="40"/>
      <c r="F177" s="251" t="s">
        <v>347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84</v>
      </c>
    </row>
    <row r="178" s="13" customFormat="1">
      <c r="A178" s="13"/>
      <c r="B178" s="237"/>
      <c r="C178" s="238"/>
      <c r="D178" s="231" t="s">
        <v>150</v>
      </c>
      <c r="E178" s="239" t="s">
        <v>1</v>
      </c>
      <c r="F178" s="240" t="s">
        <v>348</v>
      </c>
      <c r="G178" s="238"/>
      <c r="H178" s="241">
        <v>22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150</v>
      </c>
      <c r="AU178" s="247" t="s">
        <v>84</v>
      </c>
      <c r="AV178" s="13" t="s">
        <v>86</v>
      </c>
      <c r="AW178" s="13" t="s">
        <v>32</v>
      </c>
      <c r="AX178" s="13" t="s">
        <v>84</v>
      </c>
      <c r="AY178" s="247" t="s">
        <v>137</v>
      </c>
    </row>
    <row r="179" s="2" customFormat="1" ht="16.5" customHeight="1">
      <c r="A179" s="38"/>
      <c r="B179" s="39"/>
      <c r="C179" s="217" t="s">
        <v>8</v>
      </c>
      <c r="D179" s="217" t="s">
        <v>141</v>
      </c>
      <c r="E179" s="218" t="s">
        <v>349</v>
      </c>
      <c r="F179" s="219" t="s">
        <v>350</v>
      </c>
      <c r="G179" s="220" t="s">
        <v>351</v>
      </c>
      <c r="H179" s="221">
        <v>19.562999999999999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2</v>
      </c>
      <c r="T179" s="228">
        <f>S179*H179</f>
        <v>39.125999999999998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140</v>
      </c>
      <c r="AT179" s="229" t="s">
        <v>141</v>
      </c>
      <c r="AU179" s="229" t="s">
        <v>84</v>
      </c>
      <c r="AY179" s="17" t="s">
        <v>137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140</v>
      </c>
      <c r="BM179" s="229" t="s">
        <v>352</v>
      </c>
    </row>
    <row r="180" s="2" customFormat="1">
      <c r="A180" s="38"/>
      <c r="B180" s="39"/>
      <c r="C180" s="40"/>
      <c r="D180" s="231" t="s">
        <v>146</v>
      </c>
      <c r="E180" s="40"/>
      <c r="F180" s="232" t="s">
        <v>353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84</v>
      </c>
    </row>
    <row r="181" s="13" customFormat="1">
      <c r="A181" s="13"/>
      <c r="B181" s="237"/>
      <c r="C181" s="238"/>
      <c r="D181" s="231" t="s">
        <v>150</v>
      </c>
      <c r="E181" s="239" t="s">
        <v>1</v>
      </c>
      <c r="F181" s="240" t="s">
        <v>354</v>
      </c>
      <c r="G181" s="238"/>
      <c r="H181" s="241">
        <v>3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150</v>
      </c>
      <c r="AU181" s="247" t="s">
        <v>84</v>
      </c>
      <c r="AV181" s="13" t="s">
        <v>86</v>
      </c>
      <c r="AW181" s="13" t="s">
        <v>32</v>
      </c>
      <c r="AX181" s="13" t="s">
        <v>76</v>
      </c>
      <c r="AY181" s="247" t="s">
        <v>137</v>
      </c>
    </row>
    <row r="182" s="13" customFormat="1">
      <c r="A182" s="13"/>
      <c r="B182" s="237"/>
      <c r="C182" s="238"/>
      <c r="D182" s="231" t="s">
        <v>150</v>
      </c>
      <c r="E182" s="239" t="s">
        <v>1</v>
      </c>
      <c r="F182" s="240" t="s">
        <v>355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150</v>
      </c>
      <c r="AU182" s="247" t="s">
        <v>84</v>
      </c>
      <c r="AV182" s="13" t="s">
        <v>86</v>
      </c>
      <c r="AW182" s="13" t="s">
        <v>32</v>
      </c>
      <c r="AX182" s="13" t="s">
        <v>76</v>
      </c>
      <c r="AY182" s="247" t="s">
        <v>137</v>
      </c>
    </row>
    <row r="183" s="13" customFormat="1">
      <c r="A183" s="13"/>
      <c r="B183" s="237"/>
      <c r="C183" s="238"/>
      <c r="D183" s="231" t="s">
        <v>150</v>
      </c>
      <c r="E183" s="239" t="s">
        <v>1</v>
      </c>
      <c r="F183" s="240" t="s">
        <v>356</v>
      </c>
      <c r="G183" s="238"/>
      <c r="H183" s="241">
        <v>0.52500000000000002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150</v>
      </c>
      <c r="AU183" s="247" t="s">
        <v>84</v>
      </c>
      <c r="AV183" s="13" t="s">
        <v>86</v>
      </c>
      <c r="AW183" s="13" t="s">
        <v>32</v>
      </c>
      <c r="AX183" s="13" t="s">
        <v>76</v>
      </c>
      <c r="AY183" s="247" t="s">
        <v>137</v>
      </c>
    </row>
    <row r="184" s="13" customFormat="1">
      <c r="A184" s="13"/>
      <c r="B184" s="237"/>
      <c r="C184" s="238"/>
      <c r="D184" s="231" t="s">
        <v>150</v>
      </c>
      <c r="E184" s="239" t="s">
        <v>1</v>
      </c>
      <c r="F184" s="240" t="s">
        <v>357</v>
      </c>
      <c r="G184" s="238"/>
      <c r="H184" s="241">
        <v>12.15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150</v>
      </c>
      <c r="AU184" s="247" t="s">
        <v>84</v>
      </c>
      <c r="AV184" s="13" t="s">
        <v>86</v>
      </c>
      <c r="AW184" s="13" t="s">
        <v>32</v>
      </c>
      <c r="AX184" s="13" t="s">
        <v>76</v>
      </c>
      <c r="AY184" s="247" t="s">
        <v>137</v>
      </c>
    </row>
    <row r="185" s="13" customFormat="1">
      <c r="A185" s="13"/>
      <c r="B185" s="237"/>
      <c r="C185" s="238"/>
      <c r="D185" s="231" t="s">
        <v>150</v>
      </c>
      <c r="E185" s="239" t="s">
        <v>1</v>
      </c>
      <c r="F185" s="240" t="s">
        <v>358</v>
      </c>
      <c r="G185" s="238"/>
      <c r="H185" s="241">
        <v>2.8879999999999999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150</v>
      </c>
      <c r="AU185" s="247" t="s">
        <v>84</v>
      </c>
      <c r="AV185" s="13" t="s">
        <v>86</v>
      </c>
      <c r="AW185" s="13" t="s">
        <v>32</v>
      </c>
      <c r="AX185" s="13" t="s">
        <v>76</v>
      </c>
      <c r="AY185" s="247" t="s">
        <v>137</v>
      </c>
    </row>
    <row r="186" s="15" customFormat="1">
      <c r="A186" s="15"/>
      <c r="B186" s="266"/>
      <c r="C186" s="267"/>
      <c r="D186" s="231" t="s">
        <v>150</v>
      </c>
      <c r="E186" s="268" t="s">
        <v>254</v>
      </c>
      <c r="F186" s="269" t="s">
        <v>298</v>
      </c>
      <c r="G186" s="267"/>
      <c r="H186" s="270">
        <v>19.562999999999999</v>
      </c>
      <c r="I186" s="271"/>
      <c r="J186" s="267"/>
      <c r="K186" s="267"/>
      <c r="L186" s="272"/>
      <c r="M186" s="273"/>
      <c r="N186" s="274"/>
      <c r="O186" s="274"/>
      <c r="P186" s="274"/>
      <c r="Q186" s="274"/>
      <c r="R186" s="274"/>
      <c r="S186" s="274"/>
      <c r="T186" s="27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6" t="s">
        <v>150</v>
      </c>
      <c r="AU186" s="276" t="s">
        <v>84</v>
      </c>
      <c r="AV186" s="15" t="s">
        <v>140</v>
      </c>
      <c r="AW186" s="15" t="s">
        <v>32</v>
      </c>
      <c r="AX186" s="15" t="s">
        <v>84</v>
      </c>
      <c r="AY186" s="276" t="s">
        <v>137</v>
      </c>
    </row>
    <row r="187" s="2" customFormat="1" ht="24.15" customHeight="1">
      <c r="A187" s="38"/>
      <c r="B187" s="39"/>
      <c r="C187" s="217" t="s">
        <v>225</v>
      </c>
      <c r="D187" s="217" t="s">
        <v>141</v>
      </c>
      <c r="E187" s="218" t="s">
        <v>359</v>
      </c>
      <c r="F187" s="219" t="s">
        <v>360</v>
      </c>
      <c r="G187" s="220" t="s">
        <v>361</v>
      </c>
      <c r="H187" s="221">
        <v>8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0.082000000000000003</v>
      </c>
      <c r="T187" s="228">
        <f>S187*H187</f>
        <v>0.65600000000000003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140</v>
      </c>
      <c r="AT187" s="229" t="s">
        <v>141</v>
      </c>
      <c r="AU187" s="229" t="s">
        <v>84</v>
      </c>
      <c r="AY187" s="17" t="s">
        <v>137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140</v>
      </c>
      <c r="BM187" s="229" t="s">
        <v>362</v>
      </c>
    </row>
    <row r="188" s="2" customFormat="1">
      <c r="A188" s="38"/>
      <c r="B188" s="39"/>
      <c r="C188" s="40"/>
      <c r="D188" s="231" t="s">
        <v>146</v>
      </c>
      <c r="E188" s="40"/>
      <c r="F188" s="232" t="s">
        <v>363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146</v>
      </c>
      <c r="AU188" s="17" t="s">
        <v>84</v>
      </c>
    </row>
    <row r="189" s="2" customFormat="1">
      <c r="A189" s="38"/>
      <c r="B189" s="39"/>
      <c r="C189" s="40"/>
      <c r="D189" s="250" t="s">
        <v>185</v>
      </c>
      <c r="E189" s="40"/>
      <c r="F189" s="251" t="s">
        <v>364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84</v>
      </c>
    </row>
    <row r="190" s="13" customFormat="1">
      <c r="A190" s="13"/>
      <c r="B190" s="237"/>
      <c r="C190" s="238"/>
      <c r="D190" s="231" t="s">
        <v>150</v>
      </c>
      <c r="E190" s="239" t="s">
        <v>1</v>
      </c>
      <c r="F190" s="240" t="s">
        <v>365</v>
      </c>
      <c r="G190" s="238"/>
      <c r="H190" s="241">
        <v>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150</v>
      </c>
      <c r="AU190" s="247" t="s">
        <v>84</v>
      </c>
      <c r="AV190" s="13" t="s">
        <v>86</v>
      </c>
      <c r="AW190" s="13" t="s">
        <v>32</v>
      </c>
      <c r="AX190" s="13" t="s">
        <v>84</v>
      </c>
      <c r="AY190" s="247" t="s">
        <v>137</v>
      </c>
    </row>
    <row r="191" s="2" customFormat="1" ht="24.15" customHeight="1">
      <c r="A191" s="38"/>
      <c r="B191" s="39"/>
      <c r="C191" s="217" t="s">
        <v>232</v>
      </c>
      <c r="D191" s="217" t="s">
        <v>141</v>
      </c>
      <c r="E191" s="218" t="s">
        <v>366</v>
      </c>
      <c r="F191" s="219" t="s">
        <v>367</v>
      </c>
      <c r="G191" s="220" t="s">
        <v>361</v>
      </c>
      <c r="H191" s="221">
        <v>5</v>
      </c>
      <c r="I191" s="222"/>
      <c r="J191" s="223">
        <f>ROUND(I191*H191,2)</f>
        <v>0</v>
      </c>
      <c r="K191" s="224"/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0.0050000000000000001</v>
      </c>
      <c r="T191" s="228">
        <f>S191*H191</f>
        <v>0.025000000000000001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140</v>
      </c>
      <c r="AT191" s="229" t="s">
        <v>141</v>
      </c>
      <c r="AU191" s="229" t="s">
        <v>84</v>
      </c>
      <c r="AY191" s="17" t="s">
        <v>137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140</v>
      </c>
      <c r="BM191" s="229" t="s">
        <v>368</v>
      </c>
    </row>
    <row r="192" s="2" customFormat="1">
      <c r="A192" s="38"/>
      <c r="B192" s="39"/>
      <c r="C192" s="40"/>
      <c r="D192" s="231" t="s">
        <v>146</v>
      </c>
      <c r="E192" s="40"/>
      <c r="F192" s="232" t="s">
        <v>369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84</v>
      </c>
    </row>
    <row r="193" s="2" customFormat="1">
      <c r="A193" s="38"/>
      <c r="B193" s="39"/>
      <c r="C193" s="40"/>
      <c r="D193" s="250" t="s">
        <v>185</v>
      </c>
      <c r="E193" s="40"/>
      <c r="F193" s="251" t="s">
        <v>370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84</v>
      </c>
    </row>
    <row r="194" s="13" customFormat="1">
      <c r="A194" s="13"/>
      <c r="B194" s="237"/>
      <c r="C194" s="238"/>
      <c r="D194" s="231" t="s">
        <v>150</v>
      </c>
      <c r="E194" s="239" t="s">
        <v>1</v>
      </c>
      <c r="F194" s="240" t="s">
        <v>170</v>
      </c>
      <c r="G194" s="238"/>
      <c r="H194" s="241">
        <v>5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150</v>
      </c>
      <c r="AU194" s="247" t="s">
        <v>84</v>
      </c>
      <c r="AV194" s="13" t="s">
        <v>86</v>
      </c>
      <c r="AW194" s="13" t="s">
        <v>32</v>
      </c>
      <c r="AX194" s="13" t="s">
        <v>84</v>
      </c>
      <c r="AY194" s="247" t="s">
        <v>137</v>
      </c>
    </row>
    <row r="195" s="2" customFormat="1" ht="24.15" customHeight="1">
      <c r="A195" s="38"/>
      <c r="B195" s="39"/>
      <c r="C195" s="217" t="s">
        <v>237</v>
      </c>
      <c r="D195" s="217" t="s">
        <v>141</v>
      </c>
      <c r="E195" s="218" t="s">
        <v>371</v>
      </c>
      <c r="F195" s="219" t="s">
        <v>372</v>
      </c>
      <c r="G195" s="220" t="s">
        <v>276</v>
      </c>
      <c r="H195" s="221">
        <v>35.799999999999997</v>
      </c>
      <c r="I195" s="222"/>
      <c r="J195" s="223">
        <f>ROUND(I195*H195,2)</f>
        <v>0</v>
      </c>
      <c r="K195" s="224"/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140</v>
      </c>
      <c r="AT195" s="229" t="s">
        <v>141</v>
      </c>
      <c r="AU195" s="229" t="s">
        <v>84</v>
      </c>
      <c r="AY195" s="17" t="s">
        <v>137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140</v>
      </c>
      <c r="BM195" s="229" t="s">
        <v>373</v>
      </c>
    </row>
    <row r="196" s="2" customFormat="1">
      <c r="A196" s="38"/>
      <c r="B196" s="39"/>
      <c r="C196" s="40"/>
      <c r="D196" s="231" t="s">
        <v>146</v>
      </c>
      <c r="E196" s="40"/>
      <c r="F196" s="232" t="s">
        <v>374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84</v>
      </c>
    </row>
    <row r="197" s="2" customFormat="1">
      <c r="A197" s="38"/>
      <c r="B197" s="39"/>
      <c r="C197" s="40"/>
      <c r="D197" s="250" t="s">
        <v>185</v>
      </c>
      <c r="E197" s="40"/>
      <c r="F197" s="251" t="s">
        <v>375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84</v>
      </c>
    </row>
    <row r="198" s="14" customFormat="1">
      <c r="A198" s="14"/>
      <c r="B198" s="256"/>
      <c r="C198" s="257"/>
      <c r="D198" s="231" t="s">
        <v>150</v>
      </c>
      <c r="E198" s="258" t="s">
        <v>1</v>
      </c>
      <c r="F198" s="259" t="s">
        <v>376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150</v>
      </c>
      <c r="AU198" s="265" t="s">
        <v>84</v>
      </c>
      <c r="AV198" s="14" t="s">
        <v>84</v>
      </c>
      <c r="AW198" s="14" t="s">
        <v>32</v>
      </c>
      <c r="AX198" s="14" t="s">
        <v>76</v>
      </c>
      <c r="AY198" s="265" t="s">
        <v>137</v>
      </c>
    </row>
    <row r="199" s="13" customFormat="1">
      <c r="A199" s="13"/>
      <c r="B199" s="237"/>
      <c r="C199" s="238"/>
      <c r="D199" s="231" t="s">
        <v>150</v>
      </c>
      <c r="E199" s="239" t="s">
        <v>1</v>
      </c>
      <c r="F199" s="240" t="s">
        <v>377</v>
      </c>
      <c r="G199" s="238"/>
      <c r="H199" s="241">
        <v>35.799999999999997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150</v>
      </c>
      <c r="AU199" s="247" t="s">
        <v>84</v>
      </c>
      <c r="AV199" s="13" t="s">
        <v>86</v>
      </c>
      <c r="AW199" s="13" t="s">
        <v>32</v>
      </c>
      <c r="AX199" s="13" t="s">
        <v>84</v>
      </c>
      <c r="AY199" s="247" t="s">
        <v>137</v>
      </c>
    </row>
    <row r="200" s="12" customFormat="1" ht="25.92" customHeight="1">
      <c r="A200" s="12"/>
      <c r="B200" s="203"/>
      <c r="C200" s="204"/>
      <c r="D200" s="205" t="s">
        <v>75</v>
      </c>
      <c r="E200" s="206" t="s">
        <v>378</v>
      </c>
      <c r="F200" s="206" t="s">
        <v>379</v>
      </c>
      <c r="G200" s="204"/>
      <c r="H200" s="204"/>
      <c r="I200" s="207"/>
      <c r="J200" s="208">
        <f>BK200</f>
        <v>0</v>
      </c>
      <c r="K200" s="204"/>
      <c r="L200" s="209"/>
      <c r="M200" s="210"/>
      <c r="N200" s="211"/>
      <c r="O200" s="211"/>
      <c r="P200" s="212">
        <f>SUM(P201:P251)</f>
        <v>0</v>
      </c>
      <c r="Q200" s="211"/>
      <c r="R200" s="212">
        <f>SUM(R201:R251)</f>
        <v>0</v>
      </c>
      <c r="S200" s="211"/>
      <c r="T200" s="213">
        <f>SUM(T201:T251)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84</v>
      </c>
      <c r="AT200" s="215" t="s">
        <v>75</v>
      </c>
      <c r="AU200" s="215" t="s">
        <v>76</v>
      </c>
      <c r="AY200" s="214" t="s">
        <v>137</v>
      </c>
      <c r="BK200" s="216">
        <f>SUM(BK201:BK251)</f>
        <v>0</v>
      </c>
    </row>
    <row r="201" s="2" customFormat="1" ht="21.75" customHeight="1">
      <c r="A201" s="38"/>
      <c r="B201" s="39"/>
      <c r="C201" s="217" t="s">
        <v>244</v>
      </c>
      <c r="D201" s="217" t="s">
        <v>141</v>
      </c>
      <c r="E201" s="218" t="s">
        <v>380</v>
      </c>
      <c r="F201" s="219" t="s">
        <v>381</v>
      </c>
      <c r="G201" s="220" t="s">
        <v>382</v>
      </c>
      <c r="H201" s="221">
        <v>290.42000000000002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140</v>
      </c>
      <c r="AT201" s="229" t="s">
        <v>141</v>
      </c>
      <c r="AU201" s="229" t="s">
        <v>84</v>
      </c>
      <c r="AY201" s="17" t="s">
        <v>137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140</v>
      </c>
      <c r="BM201" s="229" t="s">
        <v>383</v>
      </c>
    </row>
    <row r="202" s="2" customFormat="1">
      <c r="A202" s="38"/>
      <c r="B202" s="39"/>
      <c r="C202" s="40"/>
      <c r="D202" s="231" t="s">
        <v>146</v>
      </c>
      <c r="E202" s="40"/>
      <c r="F202" s="232" t="s">
        <v>384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146</v>
      </c>
      <c r="AU202" s="17" t="s">
        <v>84</v>
      </c>
    </row>
    <row r="203" s="2" customFormat="1">
      <c r="A203" s="38"/>
      <c r="B203" s="39"/>
      <c r="C203" s="40"/>
      <c r="D203" s="250" t="s">
        <v>185</v>
      </c>
      <c r="E203" s="40"/>
      <c r="F203" s="251" t="s">
        <v>385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84</v>
      </c>
    </row>
    <row r="204" s="13" customFormat="1">
      <c r="A204" s="13"/>
      <c r="B204" s="237"/>
      <c r="C204" s="238"/>
      <c r="D204" s="231" t="s">
        <v>150</v>
      </c>
      <c r="E204" s="239" t="s">
        <v>1</v>
      </c>
      <c r="F204" s="240" t="s">
        <v>386</v>
      </c>
      <c r="G204" s="238"/>
      <c r="H204" s="241">
        <v>52.055999999999997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150</v>
      </c>
      <c r="AU204" s="247" t="s">
        <v>84</v>
      </c>
      <c r="AV204" s="13" t="s">
        <v>86</v>
      </c>
      <c r="AW204" s="13" t="s">
        <v>32</v>
      </c>
      <c r="AX204" s="13" t="s">
        <v>76</v>
      </c>
      <c r="AY204" s="247" t="s">
        <v>137</v>
      </c>
    </row>
    <row r="205" s="13" customFormat="1">
      <c r="A205" s="13"/>
      <c r="B205" s="237"/>
      <c r="C205" s="238"/>
      <c r="D205" s="231" t="s">
        <v>150</v>
      </c>
      <c r="E205" s="239" t="s">
        <v>1</v>
      </c>
      <c r="F205" s="240" t="s">
        <v>387</v>
      </c>
      <c r="G205" s="238"/>
      <c r="H205" s="241">
        <v>156.16800000000001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150</v>
      </c>
      <c r="AU205" s="247" t="s">
        <v>84</v>
      </c>
      <c r="AV205" s="13" t="s">
        <v>86</v>
      </c>
      <c r="AW205" s="13" t="s">
        <v>32</v>
      </c>
      <c r="AX205" s="13" t="s">
        <v>76</v>
      </c>
      <c r="AY205" s="247" t="s">
        <v>137</v>
      </c>
    </row>
    <row r="206" s="13" customFormat="1">
      <c r="A206" s="13"/>
      <c r="B206" s="237"/>
      <c r="C206" s="238"/>
      <c r="D206" s="231" t="s">
        <v>150</v>
      </c>
      <c r="E206" s="239" t="s">
        <v>1</v>
      </c>
      <c r="F206" s="240" t="s">
        <v>388</v>
      </c>
      <c r="G206" s="238"/>
      <c r="H206" s="241">
        <v>82.195999999999998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150</v>
      </c>
      <c r="AU206" s="247" t="s">
        <v>84</v>
      </c>
      <c r="AV206" s="13" t="s">
        <v>86</v>
      </c>
      <c r="AW206" s="13" t="s">
        <v>32</v>
      </c>
      <c r="AX206" s="13" t="s">
        <v>76</v>
      </c>
      <c r="AY206" s="247" t="s">
        <v>137</v>
      </c>
    </row>
    <row r="207" s="15" customFormat="1">
      <c r="A207" s="15"/>
      <c r="B207" s="266"/>
      <c r="C207" s="267"/>
      <c r="D207" s="231" t="s">
        <v>150</v>
      </c>
      <c r="E207" s="268" t="s">
        <v>264</v>
      </c>
      <c r="F207" s="269" t="s">
        <v>298</v>
      </c>
      <c r="G207" s="267"/>
      <c r="H207" s="270">
        <v>290.42000000000002</v>
      </c>
      <c r="I207" s="271"/>
      <c r="J207" s="267"/>
      <c r="K207" s="267"/>
      <c r="L207" s="272"/>
      <c r="M207" s="273"/>
      <c r="N207" s="274"/>
      <c r="O207" s="274"/>
      <c r="P207" s="274"/>
      <c r="Q207" s="274"/>
      <c r="R207" s="274"/>
      <c r="S207" s="274"/>
      <c r="T207" s="27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6" t="s">
        <v>150</v>
      </c>
      <c r="AU207" s="276" t="s">
        <v>84</v>
      </c>
      <c r="AV207" s="15" t="s">
        <v>140</v>
      </c>
      <c r="AW207" s="15" t="s">
        <v>32</v>
      </c>
      <c r="AX207" s="15" t="s">
        <v>84</v>
      </c>
      <c r="AY207" s="276" t="s">
        <v>137</v>
      </c>
    </row>
    <row r="208" s="2" customFormat="1" ht="24.15" customHeight="1">
      <c r="A208" s="38"/>
      <c r="B208" s="39"/>
      <c r="C208" s="217" t="s">
        <v>389</v>
      </c>
      <c r="D208" s="217" t="s">
        <v>141</v>
      </c>
      <c r="E208" s="218" t="s">
        <v>390</v>
      </c>
      <c r="F208" s="219" t="s">
        <v>391</v>
      </c>
      <c r="G208" s="220" t="s">
        <v>382</v>
      </c>
      <c r="H208" s="221">
        <v>5517.9799999999996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140</v>
      </c>
      <c r="AT208" s="229" t="s">
        <v>141</v>
      </c>
      <c r="AU208" s="229" t="s">
        <v>84</v>
      </c>
      <c r="AY208" s="17" t="s">
        <v>137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140</v>
      </c>
      <c r="BM208" s="229" t="s">
        <v>392</v>
      </c>
    </row>
    <row r="209" s="2" customFormat="1">
      <c r="A209" s="38"/>
      <c r="B209" s="39"/>
      <c r="C209" s="40"/>
      <c r="D209" s="231" t="s">
        <v>146</v>
      </c>
      <c r="E209" s="40"/>
      <c r="F209" s="232" t="s">
        <v>393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84</v>
      </c>
    </row>
    <row r="210" s="2" customFormat="1">
      <c r="A210" s="38"/>
      <c r="B210" s="39"/>
      <c r="C210" s="40"/>
      <c r="D210" s="250" t="s">
        <v>185</v>
      </c>
      <c r="E210" s="40"/>
      <c r="F210" s="251" t="s">
        <v>394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84</v>
      </c>
    </row>
    <row r="211" s="14" customFormat="1">
      <c r="A211" s="14"/>
      <c r="B211" s="256"/>
      <c r="C211" s="257"/>
      <c r="D211" s="231" t="s">
        <v>150</v>
      </c>
      <c r="E211" s="258" t="s">
        <v>1</v>
      </c>
      <c r="F211" s="259" t="s">
        <v>395</v>
      </c>
      <c r="G211" s="257"/>
      <c r="H211" s="258" t="s">
        <v>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150</v>
      </c>
      <c r="AU211" s="265" t="s">
        <v>84</v>
      </c>
      <c r="AV211" s="14" t="s">
        <v>84</v>
      </c>
      <c r="AW211" s="14" t="s">
        <v>32</v>
      </c>
      <c r="AX211" s="14" t="s">
        <v>76</v>
      </c>
      <c r="AY211" s="265" t="s">
        <v>137</v>
      </c>
    </row>
    <row r="212" s="13" customFormat="1">
      <c r="A212" s="13"/>
      <c r="B212" s="237"/>
      <c r="C212" s="238"/>
      <c r="D212" s="231" t="s">
        <v>150</v>
      </c>
      <c r="E212" s="239" t="s">
        <v>1</v>
      </c>
      <c r="F212" s="240" t="s">
        <v>396</v>
      </c>
      <c r="G212" s="238"/>
      <c r="H212" s="241">
        <v>5517.9799999999996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150</v>
      </c>
      <c r="AU212" s="247" t="s">
        <v>84</v>
      </c>
      <c r="AV212" s="13" t="s">
        <v>86</v>
      </c>
      <c r="AW212" s="13" t="s">
        <v>32</v>
      </c>
      <c r="AX212" s="13" t="s">
        <v>84</v>
      </c>
      <c r="AY212" s="247" t="s">
        <v>137</v>
      </c>
    </row>
    <row r="213" s="2" customFormat="1" ht="21.75" customHeight="1">
      <c r="A213" s="38"/>
      <c r="B213" s="39"/>
      <c r="C213" s="217" t="s">
        <v>397</v>
      </c>
      <c r="D213" s="217" t="s">
        <v>141</v>
      </c>
      <c r="E213" s="218" t="s">
        <v>398</v>
      </c>
      <c r="F213" s="219" t="s">
        <v>399</v>
      </c>
      <c r="G213" s="220" t="s">
        <v>382</v>
      </c>
      <c r="H213" s="221">
        <v>195.55500000000001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140</v>
      </c>
      <c r="AT213" s="229" t="s">
        <v>141</v>
      </c>
      <c r="AU213" s="229" t="s">
        <v>84</v>
      </c>
      <c r="AY213" s="17" t="s">
        <v>137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140</v>
      </c>
      <c r="BM213" s="229" t="s">
        <v>400</v>
      </c>
    </row>
    <row r="214" s="2" customFormat="1">
      <c r="A214" s="38"/>
      <c r="B214" s="39"/>
      <c r="C214" s="40"/>
      <c r="D214" s="231" t="s">
        <v>146</v>
      </c>
      <c r="E214" s="40"/>
      <c r="F214" s="232" t="s">
        <v>401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146</v>
      </c>
      <c r="AU214" s="17" t="s">
        <v>84</v>
      </c>
    </row>
    <row r="215" s="2" customFormat="1">
      <c r="A215" s="38"/>
      <c r="B215" s="39"/>
      <c r="C215" s="40"/>
      <c r="D215" s="250" t="s">
        <v>185</v>
      </c>
      <c r="E215" s="40"/>
      <c r="F215" s="251" t="s">
        <v>402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84</v>
      </c>
    </row>
    <row r="216" s="13" customFormat="1">
      <c r="A216" s="13"/>
      <c r="B216" s="237"/>
      <c r="C216" s="238"/>
      <c r="D216" s="231" t="s">
        <v>150</v>
      </c>
      <c r="E216" s="239" t="s">
        <v>1</v>
      </c>
      <c r="F216" s="240" t="s">
        <v>403</v>
      </c>
      <c r="G216" s="238"/>
      <c r="H216" s="241">
        <v>0.65000000000000002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150</v>
      </c>
      <c r="AU216" s="247" t="s">
        <v>84</v>
      </c>
      <c r="AV216" s="13" t="s">
        <v>86</v>
      </c>
      <c r="AW216" s="13" t="s">
        <v>32</v>
      </c>
      <c r="AX216" s="13" t="s">
        <v>76</v>
      </c>
      <c r="AY216" s="247" t="s">
        <v>137</v>
      </c>
    </row>
    <row r="217" s="13" customFormat="1">
      <c r="A217" s="13"/>
      <c r="B217" s="237"/>
      <c r="C217" s="238"/>
      <c r="D217" s="231" t="s">
        <v>150</v>
      </c>
      <c r="E217" s="239" t="s">
        <v>1</v>
      </c>
      <c r="F217" s="240" t="s">
        <v>404</v>
      </c>
      <c r="G217" s="238"/>
      <c r="H217" s="241">
        <v>46.951000000000001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150</v>
      </c>
      <c r="AU217" s="247" t="s">
        <v>84</v>
      </c>
      <c r="AV217" s="13" t="s">
        <v>86</v>
      </c>
      <c r="AW217" s="13" t="s">
        <v>32</v>
      </c>
      <c r="AX217" s="13" t="s">
        <v>76</v>
      </c>
      <c r="AY217" s="247" t="s">
        <v>137</v>
      </c>
    </row>
    <row r="218" s="13" customFormat="1">
      <c r="A218" s="13"/>
      <c r="B218" s="237"/>
      <c r="C218" s="238"/>
      <c r="D218" s="231" t="s">
        <v>150</v>
      </c>
      <c r="E218" s="239" t="s">
        <v>1</v>
      </c>
      <c r="F218" s="240" t="s">
        <v>405</v>
      </c>
      <c r="G218" s="238"/>
      <c r="H218" s="241">
        <v>24.353999999999999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150</v>
      </c>
      <c r="AU218" s="247" t="s">
        <v>84</v>
      </c>
      <c r="AV218" s="13" t="s">
        <v>86</v>
      </c>
      <c r="AW218" s="13" t="s">
        <v>32</v>
      </c>
      <c r="AX218" s="13" t="s">
        <v>76</v>
      </c>
      <c r="AY218" s="247" t="s">
        <v>137</v>
      </c>
    </row>
    <row r="219" s="13" customFormat="1">
      <c r="A219" s="13"/>
      <c r="B219" s="237"/>
      <c r="C219" s="238"/>
      <c r="D219" s="231" t="s">
        <v>150</v>
      </c>
      <c r="E219" s="239" t="s">
        <v>1</v>
      </c>
      <c r="F219" s="240" t="s">
        <v>406</v>
      </c>
      <c r="G219" s="238"/>
      <c r="H219" s="241">
        <v>97.200000000000003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150</v>
      </c>
      <c r="AU219" s="247" t="s">
        <v>84</v>
      </c>
      <c r="AV219" s="13" t="s">
        <v>86</v>
      </c>
      <c r="AW219" s="13" t="s">
        <v>32</v>
      </c>
      <c r="AX219" s="13" t="s">
        <v>76</v>
      </c>
      <c r="AY219" s="247" t="s">
        <v>137</v>
      </c>
    </row>
    <row r="220" s="13" customFormat="1">
      <c r="A220" s="13"/>
      <c r="B220" s="237"/>
      <c r="C220" s="238"/>
      <c r="D220" s="231" t="s">
        <v>150</v>
      </c>
      <c r="E220" s="239" t="s">
        <v>1</v>
      </c>
      <c r="F220" s="240" t="s">
        <v>407</v>
      </c>
      <c r="G220" s="238"/>
      <c r="H220" s="241">
        <v>26.399999999999999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150</v>
      </c>
      <c r="AU220" s="247" t="s">
        <v>84</v>
      </c>
      <c r="AV220" s="13" t="s">
        <v>86</v>
      </c>
      <c r="AW220" s="13" t="s">
        <v>32</v>
      </c>
      <c r="AX220" s="13" t="s">
        <v>76</v>
      </c>
      <c r="AY220" s="247" t="s">
        <v>137</v>
      </c>
    </row>
    <row r="221" s="15" customFormat="1">
      <c r="A221" s="15"/>
      <c r="B221" s="266"/>
      <c r="C221" s="267"/>
      <c r="D221" s="231" t="s">
        <v>150</v>
      </c>
      <c r="E221" s="268" t="s">
        <v>266</v>
      </c>
      <c r="F221" s="269" t="s">
        <v>298</v>
      </c>
      <c r="G221" s="267"/>
      <c r="H221" s="270">
        <v>195.55500000000001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6" t="s">
        <v>150</v>
      </c>
      <c r="AU221" s="276" t="s">
        <v>84</v>
      </c>
      <c r="AV221" s="15" t="s">
        <v>140</v>
      </c>
      <c r="AW221" s="15" t="s">
        <v>32</v>
      </c>
      <c r="AX221" s="15" t="s">
        <v>84</v>
      </c>
      <c r="AY221" s="276" t="s">
        <v>137</v>
      </c>
    </row>
    <row r="222" s="2" customFormat="1" ht="24.15" customHeight="1">
      <c r="A222" s="38"/>
      <c r="B222" s="39"/>
      <c r="C222" s="217" t="s">
        <v>408</v>
      </c>
      <c r="D222" s="217" t="s">
        <v>141</v>
      </c>
      <c r="E222" s="218" t="s">
        <v>409</v>
      </c>
      <c r="F222" s="219" t="s">
        <v>410</v>
      </c>
      <c r="G222" s="220" t="s">
        <v>382</v>
      </c>
      <c r="H222" s="221">
        <v>3721.395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140</v>
      </c>
      <c r="AT222" s="229" t="s">
        <v>141</v>
      </c>
      <c r="AU222" s="229" t="s">
        <v>84</v>
      </c>
      <c r="AY222" s="17" t="s">
        <v>137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140</v>
      </c>
      <c r="BM222" s="229" t="s">
        <v>411</v>
      </c>
    </row>
    <row r="223" s="2" customFormat="1">
      <c r="A223" s="38"/>
      <c r="B223" s="39"/>
      <c r="C223" s="40"/>
      <c r="D223" s="231" t="s">
        <v>146</v>
      </c>
      <c r="E223" s="40"/>
      <c r="F223" s="232" t="s">
        <v>412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146</v>
      </c>
      <c r="AU223" s="17" t="s">
        <v>84</v>
      </c>
    </row>
    <row r="224" s="2" customFormat="1">
      <c r="A224" s="38"/>
      <c r="B224" s="39"/>
      <c r="C224" s="40"/>
      <c r="D224" s="250" t="s">
        <v>185</v>
      </c>
      <c r="E224" s="40"/>
      <c r="F224" s="251" t="s">
        <v>413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84</v>
      </c>
    </row>
    <row r="225" s="14" customFormat="1">
      <c r="A225" s="14"/>
      <c r="B225" s="256"/>
      <c r="C225" s="257"/>
      <c r="D225" s="231" t="s">
        <v>150</v>
      </c>
      <c r="E225" s="258" t="s">
        <v>1</v>
      </c>
      <c r="F225" s="259" t="s">
        <v>414</v>
      </c>
      <c r="G225" s="257"/>
      <c r="H225" s="258" t="s">
        <v>1</v>
      </c>
      <c r="I225" s="260"/>
      <c r="J225" s="257"/>
      <c r="K225" s="257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150</v>
      </c>
      <c r="AU225" s="265" t="s">
        <v>84</v>
      </c>
      <c r="AV225" s="14" t="s">
        <v>84</v>
      </c>
      <c r="AW225" s="14" t="s">
        <v>32</v>
      </c>
      <c r="AX225" s="14" t="s">
        <v>76</v>
      </c>
      <c r="AY225" s="265" t="s">
        <v>137</v>
      </c>
    </row>
    <row r="226" s="13" customFormat="1">
      <c r="A226" s="13"/>
      <c r="B226" s="237"/>
      <c r="C226" s="238"/>
      <c r="D226" s="231" t="s">
        <v>150</v>
      </c>
      <c r="E226" s="239" t="s">
        <v>1</v>
      </c>
      <c r="F226" s="240" t="s">
        <v>415</v>
      </c>
      <c r="G226" s="238"/>
      <c r="H226" s="241">
        <v>5.8499999999999996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150</v>
      </c>
      <c r="AU226" s="247" t="s">
        <v>84</v>
      </c>
      <c r="AV226" s="13" t="s">
        <v>86</v>
      </c>
      <c r="AW226" s="13" t="s">
        <v>32</v>
      </c>
      <c r="AX226" s="13" t="s">
        <v>76</v>
      </c>
      <c r="AY226" s="247" t="s">
        <v>137</v>
      </c>
    </row>
    <row r="227" s="14" customFormat="1">
      <c r="A227" s="14"/>
      <c r="B227" s="256"/>
      <c r="C227" s="257"/>
      <c r="D227" s="231" t="s">
        <v>150</v>
      </c>
      <c r="E227" s="258" t="s">
        <v>1</v>
      </c>
      <c r="F227" s="259" t="s">
        <v>395</v>
      </c>
      <c r="G227" s="257"/>
      <c r="H227" s="258" t="s">
        <v>1</v>
      </c>
      <c r="I227" s="260"/>
      <c r="J227" s="257"/>
      <c r="K227" s="257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150</v>
      </c>
      <c r="AU227" s="265" t="s">
        <v>84</v>
      </c>
      <c r="AV227" s="14" t="s">
        <v>84</v>
      </c>
      <c r="AW227" s="14" t="s">
        <v>32</v>
      </c>
      <c r="AX227" s="14" t="s">
        <v>76</v>
      </c>
      <c r="AY227" s="265" t="s">
        <v>137</v>
      </c>
    </row>
    <row r="228" s="13" customFormat="1">
      <c r="A228" s="13"/>
      <c r="B228" s="237"/>
      <c r="C228" s="238"/>
      <c r="D228" s="231" t="s">
        <v>150</v>
      </c>
      <c r="E228" s="239" t="s">
        <v>1</v>
      </c>
      <c r="F228" s="240" t="s">
        <v>416</v>
      </c>
      <c r="G228" s="238"/>
      <c r="H228" s="241">
        <v>3715.5450000000001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150</v>
      </c>
      <c r="AU228" s="247" t="s">
        <v>84</v>
      </c>
      <c r="AV228" s="13" t="s">
        <v>86</v>
      </c>
      <c r="AW228" s="13" t="s">
        <v>32</v>
      </c>
      <c r="AX228" s="13" t="s">
        <v>76</v>
      </c>
      <c r="AY228" s="247" t="s">
        <v>137</v>
      </c>
    </row>
    <row r="229" s="15" customFormat="1">
      <c r="A229" s="15"/>
      <c r="B229" s="266"/>
      <c r="C229" s="267"/>
      <c r="D229" s="231" t="s">
        <v>150</v>
      </c>
      <c r="E229" s="268" t="s">
        <v>1</v>
      </c>
      <c r="F229" s="269" t="s">
        <v>298</v>
      </c>
      <c r="G229" s="267"/>
      <c r="H229" s="270">
        <v>3721.395</v>
      </c>
      <c r="I229" s="271"/>
      <c r="J229" s="267"/>
      <c r="K229" s="267"/>
      <c r="L229" s="272"/>
      <c r="M229" s="273"/>
      <c r="N229" s="274"/>
      <c r="O229" s="274"/>
      <c r="P229" s="274"/>
      <c r="Q229" s="274"/>
      <c r="R229" s="274"/>
      <c r="S229" s="274"/>
      <c r="T229" s="27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6" t="s">
        <v>150</v>
      </c>
      <c r="AU229" s="276" t="s">
        <v>84</v>
      </c>
      <c r="AV229" s="15" t="s">
        <v>140</v>
      </c>
      <c r="AW229" s="15" t="s">
        <v>32</v>
      </c>
      <c r="AX229" s="15" t="s">
        <v>84</v>
      </c>
      <c r="AY229" s="276" t="s">
        <v>137</v>
      </c>
    </row>
    <row r="230" s="2" customFormat="1" ht="24.15" customHeight="1">
      <c r="A230" s="38"/>
      <c r="B230" s="39"/>
      <c r="C230" s="217" t="s">
        <v>417</v>
      </c>
      <c r="D230" s="217" t="s">
        <v>141</v>
      </c>
      <c r="E230" s="218" t="s">
        <v>418</v>
      </c>
      <c r="F230" s="219" t="s">
        <v>419</v>
      </c>
      <c r="G230" s="220" t="s">
        <v>382</v>
      </c>
      <c r="H230" s="221">
        <v>485.97500000000002</v>
      </c>
      <c r="I230" s="222"/>
      <c r="J230" s="223">
        <f>ROUND(I230*H230,2)</f>
        <v>0</v>
      </c>
      <c r="K230" s="224"/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140</v>
      </c>
      <c r="AT230" s="229" t="s">
        <v>141</v>
      </c>
      <c r="AU230" s="229" t="s">
        <v>84</v>
      </c>
      <c r="AY230" s="17" t="s">
        <v>137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140</v>
      </c>
      <c r="BM230" s="229" t="s">
        <v>420</v>
      </c>
    </row>
    <row r="231" s="2" customFormat="1">
      <c r="A231" s="38"/>
      <c r="B231" s="39"/>
      <c r="C231" s="40"/>
      <c r="D231" s="231" t="s">
        <v>146</v>
      </c>
      <c r="E231" s="40"/>
      <c r="F231" s="232" t="s">
        <v>421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146</v>
      </c>
      <c r="AU231" s="17" t="s">
        <v>84</v>
      </c>
    </row>
    <row r="232" s="2" customFormat="1">
      <c r="A232" s="38"/>
      <c r="B232" s="39"/>
      <c r="C232" s="40"/>
      <c r="D232" s="250" t="s">
        <v>185</v>
      </c>
      <c r="E232" s="40"/>
      <c r="F232" s="251" t="s">
        <v>422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185</v>
      </c>
      <c r="AU232" s="17" t="s">
        <v>84</v>
      </c>
    </row>
    <row r="233" s="13" customFormat="1">
      <c r="A233" s="13"/>
      <c r="B233" s="237"/>
      <c r="C233" s="238"/>
      <c r="D233" s="231" t="s">
        <v>150</v>
      </c>
      <c r="E233" s="239" t="s">
        <v>1</v>
      </c>
      <c r="F233" s="240" t="s">
        <v>266</v>
      </c>
      <c r="G233" s="238"/>
      <c r="H233" s="241">
        <v>195.55500000000001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150</v>
      </c>
      <c r="AU233" s="247" t="s">
        <v>84</v>
      </c>
      <c r="AV233" s="13" t="s">
        <v>86</v>
      </c>
      <c r="AW233" s="13" t="s">
        <v>32</v>
      </c>
      <c r="AX233" s="13" t="s">
        <v>76</v>
      </c>
      <c r="AY233" s="247" t="s">
        <v>137</v>
      </c>
    </row>
    <row r="234" s="13" customFormat="1">
      <c r="A234" s="13"/>
      <c r="B234" s="237"/>
      <c r="C234" s="238"/>
      <c r="D234" s="231" t="s">
        <v>150</v>
      </c>
      <c r="E234" s="239" t="s">
        <v>1</v>
      </c>
      <c r="F234" s="240" t="s">
        <v>264</v>
      </c>
      <c r="G234" s="238"/>
      <c r="H234" s="241">
        <v>290.42000000000002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150</v>
      </c>
      <c r="AU234" s="247" t="s">
        <v>84</v>
      </c>
      <c r="AV234" s="13" t="s">
        <v>86</v>
      </c>
      <c r="AW234" s="13" t="s">
        <v>32</v>
      </c>
      <c r="AX234" s="13" t="s">
        <v>76</v>
      </c>
      <c r="AY234" s="247" t="s">
        <v>137</v>
      </c>
    </row>
    <row r="235" s="15" customFormat="1">
      <c r="A235" s="15"/>
      <c r="B235" s="266"/>
      <c r="C235" s="267"/>
      <c r="D235" s="231" t="s">
        <v>150</v>
      </c>
      <c r="E235" s="268" t="s">
        <v>1</v>
      </c>
      <c r="F235" s="269" t="s">
        <v>298</v>
      </c>
      <c r="G235" s="267"/>
      <c r="H235" s="270">
        <v>485.97500000000002</v>
      </c>
      <c r="I235" s="271"/>
      <c r="J235" s="267"/>
      <c r="K235" s="267"/>
      <c r="L235" s="272"/>
      <c r="M235" s="273"/>
      <c r="N235" s="274"/>
      <c r="O235" s="274"/>
      <c r="P235" s="274"/>
      <c r="Q235" s="274"/>
      <c r="R235" s="274"/>
      <c r="S235" s="274"/>
      <c r="T235" s="27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6" t="s">
        <v>150</v>
      </c>
      <c r="AU235" s="276" t="s">
        <v>84</v>
      </c>
      <c r="AV235" s="15" t="s">
        <v>140</v>
      </c>
      <c r="AW235" s="15" t="s">
        <v>32</v>
      </c>
      <c r="AX235" s="15" t="s">
        <v>84</v>
      </c>
      <c r="AY235" s="276" t="s">
        <v>137</v>
      </c>
    </row>
    <row r="236" s="2" customFormat="1" ht="37.8" customHeight="1">
      <c r="A236" s="38"/>
      <c r="B236" s="39"/>
      <c r="C236" s="217" t="s">
        <v>7</v>
      </c>
      <c r="D236" s="217" t="s">
        <v>141</v>
      </c>
      <c r="E236" s="218" t="s">
        <v>423</v>
      </c>
      <c r="F236" s="219" t="s">
        <v>424</v>
      </c>
      <c r="G236" s="220" t="s">
        <v>382</v>
      </c>
      <c r="H236" s="221">
        <v>194.905</v>
      </c>
      <c r="I236" s="222"/>
      <c r="J236" s="223">
        <f>ROUND(I236*H236,2)</f>
        <v>0</v>
      </c>
      <c r="K236" s="224"/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140</v>
      </c>
      <c r="AT236" s="229" t="s">
        <v>141</v>
      </c>
      <c r="AU236" s="229" t="s">
        <v>84</v>
      </c>
      <c r="AY236" s="17" t="s">
        <v>137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140</v>
      </c>
      <c r="BM236" s="229" t="s">
        <v>425</v>
      </c>
    </row>
    <row r="237" s="2" customFormat="1">
      <c r="A237" s="38"/>
      <c r="B237" s="39"/>
      <c r="C237" s="40"/>
      <c r="D237" s="231" t="s">
        <v>146</v>
      </c>
      <c r="E237" s="40"/>
      <c r="F237" s="232" t="s">
        <v>426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146</v>
      </c>
      <c r="AU237" s="17" t="s">
        <v>84</v>
      </c>
    </row>
    <row r="238" s="2" customFormat="1">
      <c r="A238" s="38"/>
      <c r="B238" s="39"/>
      <c r="C238" s="40"/>
      <c r="D238" s="250" t="s">
        <v>185</v>
      </c>
      <c r="E238" s="40"/>
      <c r="F238" s="251" t="s">
        <v>427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185</v>
      </c>
      <c r="AU238" s="17" t="s">
        <v>84</v>
      </c>
    </row>
    <row r="239" s="13" customFormat="1">
      <c r="A239" s="13"/>
      <c r="B239" s="237"/>
      <c r="C239" s="238"/>
      <c r="D239" s="231" t="s">
        <v>150</v>
      </c>
      <c r="E239" s="239" t="s">
        <v>1</v>
      </c>
      <c r="F239" s="240" t="s">
        <v>405</v>
      </c>
      <c r="G239" s="238"/>
      <c r="H239" s="241">
        <v>24.353999999999999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150</v>
      </c>
      <c r="AU239" s="247" t="s">
        <v>84</v>
      </c>
      <c r="AV239" s="13" t="s">
        <v>86</v>
      </c>
      <c r="AW239" s="13" t="s">
        <v>32</v>
      </c>
      <c r="AX239" s="13" t="s">
        <v>76</v>
      </c>
      <c r="AY239" s="247" t="s">
        <v>137</v>
      </c>
    </row>
    <row r="240" s="13" customFormat="1">
      <c r="A240" s="13"/>
      <c r="B240" s="237"/>
      <c r="C240" s="238"/>
      <c r="D240" s="231" t="s">
        <v>150</v>
      </c>
      <c r="E240" s="239" t="s">
        <v>1</v>
      </c>
      <c r="F240" s="240" t="s">
        <v>404</v>
      </c>
      <c r="G240" s="238"/>
      <c r="H240" s="241">
        <v>46.951000000000001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150</v>
      </c>
      <c r="AU240" s="247" t="s">
        <v>84</v>
      </c>
      <c r="AV240" s="13" t="s">
        <v>86</v>
      </c>
      <c r="AW240" s="13" t="s">
        <v>32</v>
      </c>
      <c r="AX240" s="13" t="s">
        <v>76</v>
      </c>
      <c r="AY240" s="247" t="s">
        <v>137</v>
      </c>
    </row>
    <row r="241" s="13" customFormat="1">
      <c r="A241" s="13"/>
      <c r="B241" s="237"/>
      <c r="C241" s="238"/>
      <c r="D241" s="231" t="s">
        <v>150</v>
      </c>
      <c r="E241" s="239" t="s">
        <v>1</v>
      </c>
      <c r="F241" s="240" t="s">
        <v>406</v>
      </c>
      <c r="G241" s="238"/>
      <c r="H241" s="241">
        <v>97.200000000000003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150</v>
      </c>
      <c r="AU241" s="247" t="s">
        <v>84</v>
      </c>
      <c r="AV241" s="13" t="s">
        <v>86</v>
      </c>
      <c r="AW241" s="13" t="s">
        <v>32</v>
      </c>
      <c r="AX241" s="13" t="s">
        <v>76</v>
      </c>
      <c r="AY241" s="247" t="s">
        <v>137</v>
      </c>
    </row>
    <row r="242" s="13" customFormat="1">
      <c r="A242" s="13"/>
      <c r="B242" s="237"/>
      <c r="C242" s="238"/>
      <c r="D242" s="231" t="s">
        <v>150</v>
      </c>
      <c r="E242" s="239" t="s">
        <v>1</v>
      </c>
      <c r="F242" s="240" t="s">
        <v>428</v>
      </c>
      <c r="G242" s="238"/>
      <c r="H242" s="241">
        <v>26.399999999999999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150</v>
      </c>
      <c r="AU242" s="247" t="s">
        <v>84</v>
      </c>
      <c r="AV242" s="13" t="s">
        <v>86</v>
      </c>
      <c r="AW242" s="13" t="s">
        <v>32</v>
      </c>
      <c r="AX242" s="13" t="s">
        <v>76</v>
      </c>
      <c r="AY242" s="247" t="s">
        <v>137</v>
      </c>
    </row>
    <row r="243" s="15" customFormat="1">
      <c r="A243" s="15"/>
      <c r="B243" s="266"/>
      <c r="C243" s="267"/>
      <c r="D243" s="231" t="s">
        <v>150</v>
      </c>
      <c r="E243" s="268" t="s">
        <v>1</v>
      </c>
      <c r="F243" s="269" t="s">
        <v>298</v>
      </c>
      <c r="G243" s="267"/>
      <c r="H243" s="270">
        <v>194.905</v>
      </c>
      <c r="I243" s="271"/>
      <c r="J243" s="267"/>
      <c r="K243" s="267"/>
      <c r="L243" s="272"/>
      <c r="M243" s="273"/>
      <c r="N243" s="274"/>
      <c r="O243" s="274"/>
      <c r="P243" s="274"/>
      <c r="Q243" s="274"/>
      <c r="R243" s="274"/>
      <c r="S243" s="274"/>
      <c r="T243" s="27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6" t="s">
        <v>150</v>
      </c>
      <c r="AU243" s="276" t="s">
        <v>84</v>
      </c>
      <c r="AV243" s="15" t="s">
        <v>140</v>
      </c>
      <c r="AW243" s="15" t="s">
        <v>32</v>
      </c>
      <c r="AX243" s="15" t="s">
        <v>84</v>
      </c>
      <c r="AY243" s="276" t="s">
        <v>137</v>
      </c>
    </row>
    <row r="244" s="2" customFormat="1" ht="44.25" customHeight="1">
      <c r="A244" s="38"/>
      <c r="B244" s="39"/>
      <c r="C244" s="217" t="s">
        <v>348</v>
      </c>
      <c r="D244" s="217" t="s">
        <v>141</v>
      </c>
      <c r="E244" s="218" t="s">
        <v>429</v>
      </c>
      <c r="F244" s="219" t="s">
        <v>430</v>
      </c>
      <c r="G244" s="220" t="s">
        <v>382</v>
      </c>
      <c r="H244" s="221">
        <v>82.195999999999998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140</v>
      </c>
      <c r="AT244" s="229" t="s">
        <v>141</v>
      </c>
      <c r="AU244" s="229" t="s">
        <v>84</v>
      </c>
      <c r="AY244" s="17" t="s">
        <v>137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140</v>
      </c>
      <c r="BM244" s="229" t="s">
        <v>431</v>
      </c>
    </row>
    <row r="245" s="2" customFormat="1">
      <c r="A245" s="38"/>
      <c r="B245" s="39"/>
      <c r="C245" s="40"/>
      <c r="D245" s="231" t="s">
        <v>146</v>
      </c>
      <c r="E245" s="40"/>
      <c r="F245" s="232" t="s">
        <v>430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146</v>
      </c>
      <c r="AU245" s="17" t="s">
        <v>84</v>
      </c>
    </row>
    <row r="246" s="2" customFormat="1">
      <c r="A246" s="38"/>
      <c r="B246" s="39"/>
      <c r="C246" s="40"/>
      <c r="D246" s="250" t="s">
        <v>185</v>
      </c>
      <c r="E246" s="40"/>
      <c r="F246" s="251" t="s">
        <v>432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185</v>
      </c>
      <c r="AU246" s="17" t="s">
        <v>84</v>
      </c>
    </row>
    <row r="247" s="13" customFormat="1">
      <c r="A247" s="13"/>
      <c r="B247" s="237"/>
      <c r="C247" s="238"/>
      <c r="D247" s="231" t="s">
        <v>150</v>
      </c>
      <c r="E247" s="239" t="s">
        <v>1</v>
      </c>
      <c r="F247" s="240" t="s">
        <v>388</v>
      </c>
      <c r="G247" s="238"/>
      <c r="H247" s="241">
        <v>82.195999999999998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150</v>
      </c>
      <c r="AU247" s="247" t="s">
        <v>84</v>
      </c>
      <c r="AV247" s="13" t="s">
        <v>86</v>
      </c>
      <c r="AW247" s="13" t="s">
        <v>32</v>
      </c>
      <c r="AX247" s="13" t="s">
        <v>84</v>
      </c>
      <c r="AY247" s="247" t="s">
        <v>137</v>
      </c>
    </row>
    <row r="248" s="2" customFormat="1" ht="44.25" customHeight="1">
      <c r="A248" s="38"/>
      <c r="B248" s="39"/>
      <c r="C248" s="217" t="s">
        <v>433</v>
      </c>
      <c r="D248" s="217" t="s">
        <v>141</v>
      </c>
      <c r="E248" s="218" t="s">
        <v>434</v>
      </c>
      <c r="F248" s="219" t="s">
        <v>435</v>
      </c>
      <c r="G248" s="220" t="s">
        <v>382</v>
      </c>
      <c r="H248" s="221">
        <v>156.16800000000001</v>
      </c>
      <c r="I248" s="222"/>
      <c r="J248" s="223">
        <f>ROUND(I248*H248,2)</f>
        <v>0</v>
      </c>
      <c r="K248" s="224"/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140</v>
      </c>
      <c r="AT248" s="229" t="s">
        <v>141</v>
      </c>
      <c r="AU248" s="229" t="s">
        <v>84</v>
      </c>
      <c r="AY248" s="17" t="s">
        <v>137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140</v>
      </c>
      <c r="BM248" s="229" t="s">
        <v>436</v>
      </c>
    </row>
    <row r="249" s="2" customFormat="1">
      <c r="A249" s="38"/>
      <c r="B249" s="39"/>
      <c r="C249" s="40"/>
      <c r="D249" s="231" t="s">
        <v>146</v>
      </c>
      <c r="E249" s="40"/>
      <c r="F249" s="232" t="s">
        <v>435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146</v>
      </c>
      <c r="AU249" s="17" t="s">
        <v>84</v>
      </c>
    </row>
    <row r="250" s="14" customFormat="1">
      <c r="A250" s="14"/>
      <c r="B250" s="256"/>
      <c r="C250" s="257"/>
      <c r="D250" s="231" t="s">
        <v>150</v>
      </c>
      <c r="E250" s="258" t="s">
        <v>1</v>
      </c>
      <c r="F250" s="259" t="s">
        <v>437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150</v>
      </c>
      <c r="AU250" s="265" t="s">
        <v>84</v>
      </c>
      <c r="AV250" s="14" t="s">
        <v>84</v>
      </c>
      <c r="AW250" s="14" t="s">
        <v>32</v>
      </c>
      <c r="AX250" s="14" t="s">
        <v>76</v>
      </c>
      <c r="AY250" s="265" t="s">
        <v>137</v>
      </c>
    </row>
    <row r="251" s="13" customFormat="1">
      <c r="A251" s="13"/>
      <c r="B251" s="237"/>
      <c r="C251" s="238"/>
      <c r="D251" s="231" t="s">
        <v>150</v>
      </c>
      <c r="E251" s="239" t="s">
        <v>1</v>
      </c>
      <c r="F251" s="240" t="s">
        <v>387</v>
      </c>
      <c r="G251" s="238"/>
      <c r="H251" s="241">
        <v>156.16800000000001</v>
      </c>
      <c r="I251" s="242"/>
      <c r="J251" s="238"/>
      <c r="K251" s="238"/>
      <c r="L251" s="243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150</v>
      </c>
      <c r="AU251" s="247" t="s">
        <v>84</v>
      </c>
      <c r="AV251" s="13" t="s">
        <v>86</v>
      </c>
      <c r="AW251" s="13" t="s">
        <v>32</v>
      </c>
      <c r="AX251" s="13" t="s">
        <v>84</v>
      </c>
      <c r="AY251" s="247" t="s">
        <v>137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67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YzRGch2obMTC1Qv0vvQJdTIVqqyLDGI+ncRm9ChoZjV5E271VXj2p55Lt5pf9FAg0WyPLlB9Sx7Exf9fw4McXQ==" hashValue="F5Ah7G1QWdi7DDusCs+PzJbGu81zoFzcnYgA5L/nq8KiPR/8e8C3xY9d4OFp2/hmuw2fdlcgk2niz6zFiS+syQ==" algorithmName="SHA-512" password="CC35"/>
  <autoFilter ref="C118:K25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7" r:id="rId1" display="https://podminky.urs.cz/item/CS_URS_2024_02/162702111"/>
    <hyperlink ref="F131" r:id="rId2" display="https://podminky.urs.cz/item/CS_URS_2024_02/167102111"/>
    <hyperlink ref="F135" r:id="rId3" display="https://podminky.urs.cz/item/CS_URS_2024_01/113106171"/>
    <hyperlink ref="F142" r:id="rId4" display="https://podminky.urs.cz/item/CS_URS_2025_01/113107222"/>
    <hyperlink ref="F149" r:id="rId5" display="https://podminky.urs.cz/item/CS_URS_2025_01/113154531"/>
    <hyperlink ref="F155" r:id="rId6" display="https://podminky.urs.cz/item/CS_URS_2025_01/113154537"/>
    <hyperlink ref="F161" r:id="rId7" display="https://podminky.urs.cz/item/CS_URS_2024_02/113201111"/>
    <hyperlink ref="F166" r:id="rId8" display="https://podminky.urs.cz/item/CS_URS_2023_01/113202111"/>
    <hyperlink ref="F171" r:id="rId9" display="https://podminky.urs.cz/item/CS_URS_2024_02/113203111"/>
    <hyperlink ref="F177" r:id="rId10" display="https://podminky.urs.cz/item/CS_URS_2024_01/919735111"/>
    <hyperlink ref="F189" r:id="rId11" display="https://podminky.urs.cz/item/CS_URS_2025_01/966006132"/>
    <hyperlink ref="F193" r:id="rId12" display="https://podminky.urs.cz/item/CS_URS_2024_01/966006221"/>
    <hyperlink ref="F197" r:id="rId13" display="https://podminky.urs.cz/item/CS_URS_2025_01/979071122"/>
    <hyperlink ref="F203" r:id="rId14" display="https://podminky.urs.cz/item/CS_URS_2025_01/997221551"/>
    <hyperlink ref="F210" r:id="rId15" display="https://podminky.urs.cz/item/CS_URS_2025_01/997221559"/>
    <hyperlink ref="F215" r:id="rId16" display="https://podminky.urs.cz/item/CS_URS_2023_01/997221561"/>
    <hyperlink ref="F224" r:id="rId17" display="https://podminky.urs.cz/item/CS_URS_2023_01/997221569"/>
    <hyperlink ref="F232" r:id="rId18" display="https://podminky.urs.cz/item/CS_URS_2024_02/997211611"/>
    <hyperlink ref="F238" r:id="rId19" display="https://podminky.urs.cz/item/CS_URS_2024_02/997013861"/>
    <hyperlink ref="F246" r:id="rId20" display="https://podminky.urs.cz/item/CS_URS_2024_02/997013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255" t="s">
        <v>438</v>
      </c>
      <c r="BA2" s="255" t="s">
        <v>1</v>
      </c>
      <c r="BB2" s="255" t="s">
        <v>1</v>
      </c>
      <c r="BC2" s="255" t="s">
        <v>439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440</v>
      </c>
      <c r="BA3" s="255" t="s">
        <v>1</v>
      </c>
      <c r="BB3" s="255" t="s">
        <v>1</v>
      </c>
      <c r="BC3" s="255" t="s">
        <v>441</v>
      </c>
      <c r="BD3" s="255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  <c r="AZ4" s="255" t="s">
        <v>442</v>
      </c>
      <c r="BA4" s="255" t="s">
        <v>1</v>
      </c>
      <c r="BB4" s="255" t="s">
        <v>1</v>
      </c>
      <c r="BC4" s="255" t="s">
        <v>443</v>
      </c>
      <c r="BD4" s="255" t="s">
        <v>86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ROUND((SUM(BE124:BE414)),  2)</f>
        <v>0</v>
      </c>
      <c r="G33" s="38"/>
      <c r="H33" s="38"/>
      <c r="I33" s="155">
        <v>0.20999999999999999</v>
      </c>
      <c r="J33" s="154">
        <f>ROUND(((SUM(BE124:BE414))*I33),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ROUND((SUM(BF124:BF414)),  2)</f>
        <v>0</v>
      </c>
      <c r="G34" s="38"/>
      <c r="H34" s="38"/>
      <c r="I34" s="155">
        <v>0.12</v>
      </c>
      <c r="J34" s="154">
        <f>ROUND(((SUM(BF124:BF414))*I34),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ROUND((SUM(BG124:BG414)),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ROUND((SUM(BH124:BH414)),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ROUND((SUM(BI124:BI414)),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1.2 - MK Božkova - 1.část (ZÚ - km 0,100)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445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446</v>
      </c>
      <c r="E99" s="188"/>
      <c r="F99" s="188"/>
      <c r="G99" s="188"/>
      <c r="H99" s="188"/>
      <c r="I99" s="188"/>
      <c r="J99" s="189">
        <f>J210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447</v>
      </c>
      <c r="E100" s="188"/>
      <c r="F100" s="188"/>
      <c r="G100" s="188"/>
      <c r="H100" s="188"/>
      <c r="I100" s="188"/>
      <c r="J100" s="189">
        <f>J267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448</v>
      </c>
      <c r="E101" s="188"/>
      <c r="F101" s="188"/>
      <c r="G101" s="188"/>
      <c r="H101" s="188"/>
      <c r="I101" s="188"/>
      <c r="J101" s="189">
        <f>J352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449</v>
      </c>
      <c r="E102" s="182"/>
      <c r="F102" s="182"/>
      <c r="G102" s="182"/>
      <c r="H102" s="182"/>
      <c r="I102" s="182"/>
      <c r="J102" s="183">
        <f>J402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450</v>
      </c>
      <c r="E103" s="188"/>
      <c r="F103" s="188"/>
      <c r="G103" s="188"/>
      <c r="H103" s="188"/>
      <c r="I103" s="188"/>
      <c r="J103" s="189">
        <f>J403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451</v>
      </c>
      <c r="E104" s="182"/>
      <c r="F104" s="182"/>
      <c r="G104" s="182"/>
      <c r="H104" s="182"/>
      <c r="I104" s="182"/>
      <c r="J104" s="183">
        <f>J411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Rekonstrukce MK ul. Božkova, Český Těšín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1.2 - MK Božkova - 1.část (ZÚ - km 0,100)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Český Těšín</v>
      </c>
      <c r="G118" s="40"/>
      <c r="H118" s="40"/>
      <c r="I118" s="32" t="s">
        <v>22</v>
      </c>
      <c r="J118" s="79" t="str">
        <f>IF(J12="","",J12)</f>
        <v>14. 4. 2025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Český Těšín</v>
      </c>
      <c r="G120" s="40"/>
      <c r="H120" s="40"/>
      <c r="I120" s="32" t="s">
        <v>30</v>
      </c>
      <c r="J120" s="36" t="str">
        <f>E21</f>
        <v>DOPRAPLAN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123</v>
      </c>
      <c r="D123" s="194" t="s">
        <v>61</v>
      </c>
      <c r="E123" s="194" t="s">
        <v>57</v>
      </c>
      <c r="F123" s="194" t="s">
        <v>58</v>
      </c>
      <c r="G123" s="194" t="s">
        <v>124</v>
      </c>
      <c r="H123" s="194" t="s">
        <v>125</v>
      </c>
      <c r="I123" s="194" t="s">
        <v>126</v>
      </c>
      <c r="J123" s="195" t="s">
        <v>110</v>
      </c>
      <c r="K123" s="196" t="s">
        <v>127</v>
      </c>
      <c r="L123" s="197"/>
      <c r="M123" s="100" t="s">
        <v>1</v>
      </c>
      <c r="N123" s="101" t="s">
        <v>40</v>
      </c>
      <c r="O123" s="101" t="s">
        <v>128</v>
      </c>
      <c r="P123" s="101" t="s">
        <v>129</v>
      </c>
      <c r="Q123" s="101" t="s">
        <v>130</v>
      </c>
      <c r="R123" s="101" t="s">
        <v>131</v>
      </c>
      <c r="S123" s="101" t="s">
        <v>132</v>
      </c>
      <c r="T123" s="102" t="s">
        <v>133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134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P125+P402+P411</f>
        <v>0</v>
      </c>
      <c r="Q124" s="104"/>
      <c r="R124" s="200">
        <f>R125+R402+R411</f>
        <v>256.55737591999997</v>
      </c>
      <c r="S124" s="104"/>
      <c r="T124" s="201">
        <f>T125+T402+T411</f>
        <v>1.98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112</v>
      </c>
      <c r="BK124" s="202">
        <f>BK125+BK402+BK411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135</v>
      </c>
      <c r="F125" s="206" t="s">
        <v>136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P126+P210+P267+P352</f>
        <v>0</v>
      </c>
      <c r="Q125" s="211"/>
      <c r="R125" s="212">
        <f>R126+R210+R267+R352</f>
        <v>256.53181591999999</v>
      </c>
      <c r="S125" s="211"/>
      <c r="T125" s="213">
        <f>T126+T210+T267+T352</f>
        <v>1.98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137</v>
      </c>
      <c r="BK125" s="216">
        <f>BK126+BK210+BK267+BK352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48" t="s">
        <v>84</v>
      </c>
      <c r="F126" s="248" t="s">
        <v>273</v>
      </c>
      <c r="G126" s="204"/>
      <c r="H126" s="204"/>
      <c r="I126" s="207"/>
      <c r="J126" s="249">
        <f>BK126</f>
        <v>0</v>
      </c>
      <c r="K126" s="204"/>
      <c r="L126" s="209"/>
      <c r="M126" s="210"/>
      <c r="N126" s="211"/>
      <c r="O126" s="211"/>
      <c r="P126" s="212">
        <f>SUM(P127:P209)</f>
        <v>0</v>
      </c>
      <c r="Q126" s="211"/>
      <c r="R126" s="212">
        <f>SUM(R127:R209)</f>
        <v>45.704223999999996</v>
      </c>
      <c r="S126" s="211"/>
      <c r="T126" s="213">
        <f>SUM(T127:T209)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137</v>
      </c>
      <c r="BK126" s="216">
        <f>SUM(BK127:BK209)</f>
        <v>0</v>
      </c>
    </row>
    <row r="127" s="2" customFormat="1" ht="24.15" customHeight="1">
      <c r="A127" s="38"/>
      <c r="B127" s="39"/>
      <c r="C127" s="217" t="s">
        <v>84</v>
      </c>
      <c r="D127" s="217" t="s">
        <v>141</v>
      </c>
      <c r="E127" s="218" t="s">
        <v>452</v>
      </c>
      <c r="F127" s="219" t="s">
        <v>453</v>
      </c>
      <c r="G127" s="220" t="s">
        <v>351</v>
      </c>
      <c r="H127" s="221">
        <v>85.114999999999995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141</v>
      </c>
      <c r="AU127" s="229" t="s">
        <v>86</v>
      </c>
      <c r="AY127" s="17" t="s">
        <v>137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140</v>
      </c>
      <c r="BM127" s="229" t="s">
        <v>454</v>
      </c>
    </row>
    <row r="128" s="2" customFormat="1">
      <c r="A128" s="38"/>
      <c r="B128" s="39"/>
      <c r="C128" s="40"/>
      <c r="D128" s="231" t="s">
        <v>146</v>
      </c>
      <c r="E128" s="40"/>
      <c r="F128" s="232" t="s">
        <v>455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146</v>
      </c>
      <c r="AU128" s="17" t="s">
        <v>86</v>
      </c>
    </row>
    <row r="129" s="2" customFormat="1">
      <c r="A129" s="38"/>
      <c r="B129" s="39"/>
      <c r="C129" s="40"/>
      <c r="D129" s="250" t="s">
        <v>185</v>
      </c>
      <c r="E129" s="40"/>
      <c r="F129" s="251" t="s">
        <v>456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86</v>
      </c>
    </row>
    <row r="130" s="14" customFormat="1">
      <c r="A130" s="14"/>
      <c r="B130" s="256"/>
      <c r="C130" s="257"/>
      <c r="D130" s="231" t="s">
        <v>150</v>
      </c>
      <c r="E130" s="258" t="s">
        <v>1</v>
      </c>
      <c r="F130" s="259" t="s">
        <v>457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150</v>
      </c>
      <c r="AU130" s="265" t="s">
        <v>86</v>
      </c>
      <c r="AV130" s="14" t="s">
        <v>84</v>
      </c>
      <c r="AW130" s="14" t="s">
        <v>32</v>
      </c>
      <c r="AX130" s="14" t="s">
        <v>76</v>
      </c>
      <c r="AY130" s="265" t="s">
        <v>137</v>
      </c>
    </row>
    <row r="131" s="13" customFormat="1">
      <c r="A131" s="13"/>
      <c r="B131" s="237"/>
      <c r="C131" s="238"/>
      <c r="D131" s="231" t="s">
        <v>150</v>
      </c>
      <c r="E131" s="239" t="s">
        <v>1</v>
      </c>
      <c r="F131" s="240" t="s">
        <v>458</v>
      </c>
      <c r="G131" s="238"/>
      <c r="H131" s="241">
        <v>15.75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150</v>
      </c>
      <c r="AU131" s="247" t="s">
        <v>86</v>
      </c>
      <c r="AV131" s="13" t="s">
        <v>86</v>
      </c>
      <c r="AW131" s="13" t="s">
        <v>32</v>
      </c>
      <c r="AX131" s="13" t="s">
        <v>76</v>
      </c>
      <c r="AY131" s="247" t="s">
        <v>137</v>
      </c>
    </row>
    <row r="132" s="14" customFormat="1">
      <c r="A132" s="14"/>
      <c r="B132" s="256"/>
      <c r="C132" s="257"/>
      <c r="D132" s="231" t="s">
        <v>150</v>
      </c>
      <c r="E132" s="258" t="s">
        <v>1</v>
      </c>
      <c r="F132" s="259" t="s">
        <v>459</v>
      </c>
      <c r="G132" s="257"/>
      <c r="H132" s="258" t="s">
        <v>1</v>
      </c>
      <c r="I132" s="260"/>
      <c r="J132" s="257"/>
      <c r="K132" s="257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150</v>
      </c>
      <c r="AU132" s="265" t="s">
        <v>86</v>
      </c>
      <c r="AV132" s="14" t="s">
        <v>84</v>
      </c>
      <c r="AW132" s="14" t="s">
        <v>32</v>
      </c>
      <c r="AX132" s="14" t="s">
        <v>76</v>
      </c>
      <c r="AY132" s="265" t="s">
        <v>137</v>
      </c>
    </row>
    <row r="133" s="13" customFormat="1">
      <c r="A133" s="13"/>
      <c r="B133" s="237"/>
      <c r="C133" s="238"/>
      <c r="D133" s="231" t="s">
        <v>150</v>
      </c>
      <c r="E133" s="239" t="s">
        <v>1</v>
      </c>
      <c r="F133" s="240" t="s">
        <v>460</v>
      </c>
      <c r="G133" s="238"/>
      <c r="H133" s="241">
        <v>69.364999999999995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150</v>
      </c>
      <c r="AU133" s="247" t="s">
        <v>86</v>
      </c>
      <c r="AV133" s="13" t="s">
        <v>86</v>
      </c>
      <c r="AW133" s="13" t="s">
        <v>32</v>
      </c>
      <c r="AX133" s="13" t="s">
        <v>76</v>
      </c>
      <c r="AY133" s="247" t="s">
        <v>137</v>
      </c>
    </row>
    <row r="134" s="15" customFormat="1">
      <c r="A134" s="15"/>
      <c r="B134" s="266"/>
      <c r="C134" s="267"/>
      <c r="D134" s="231" t="s">
        <v>150</v>
      </c>
      <c r="E134" s="268" t="s">
        <v>440</v>
      </c>
      <c r="F134" s="269" t="s">
        <v>298</v>
      </c>
      <c r="G134" s="267"/>
      <c r="H134" s="270">
        <v>85.114999999999995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150</v>
      </c>
      <c r="AU134" s="276" t="s">
        <v>86</v>
      </c>
      <c r="AV134" s="15" t="s">
        <v>140</v>
      </c>
      <c r="AW134" s="15" t="s">
        <v>32</v>
      </c>
      <c r="AX134" s="15" t="s">
        <v>84</v>
      </c>
      <c r="AY134" s="276" t="s">
        <v>137</v>
      </c>
    </row>
    <row r="135" s="2" customFormat="1" ht="33" customHeight="1">
      <c r="A135" s="38"/>
      <c r="B135" s="39"/>
      <c r="C135" s="217" t="s">
        <v>86</v>
      </c>
      <c r="D135" s="217" t="s">
        <v>141</v>
      </c>
      <c r="E135" s="218" t="s">
        <v>461</v>
      </c>
      <c r="F135" s="219" t="s">
        <v>462</v>
      </c>
      <c r="G135" s="220" t="s">
        <v>351</v>
      </c>
      <c r="H135" s="221">
        <v>7.3600000000000003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141</v>
      </c>
      <c r="AU135" s="229" t="s">
        <v>86</v>
      </c>
      <c r="AY135" s="17" t="s">
        <v>137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140</v>
      </c>
      <c r="BM135" s="229" t="s">
        <v>463</v>
      </c>
    </row>
    <row r="136" s="2" customFormat="1">
      <c r="A136" s="38"/>
      <c r="B136" s="39"/>
      <c r="C136" s="40"/>
      <c r="D136" s="231" t="s">
        <v>146</v>
      </c>
      <c r="E136" s="40"/>
      <c r="F136" s="232" t="s">
        <v>464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86</v>
      </c>
    </row>
    <row r="137" s="2" customFormat="1">
      <c r="A137" s="38"/>
      <c r="B137" s="39"/>
      <c r="C137" s="40"/>
      <c r="D137" s="250" t="s">
        <v>185</v>
      </c>
      <c r="E137" s="40"/>
      <c r="F137" s="251" t="s">
        <v>465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86</v>
      </c>
    </row>
    <row r="138" s="13" customFormat="1">
      <c r="A138" s="13"/>
      <c r="B138" s="237"/>
      <c r="C138" s="238"/>
      <c r="D138" s="231" t="s">
        <v>150</v>
      </c>
      <c r="E138" s="239" t="s">
        <v>1</v>
      </c>
      <c r="F138" s="240" t="s">
        <v>466</v>
      </c>
      <c r="G138" s="238"/>
      <c r="H138" s="241">
        <v>0.95999999999999996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150</v>
      </c>
      <c r="AU138" s="247" t="s">
        <v>86</v>
      </c>
      <c r="AV138" s="13" t="s">
        <v>86</v>
      </c>
      <c r="AW138" s="13" t="s">
        <v>32</v>
      </c>
      <c r="AX138" s="13" t="s">
        <v>76</v>
      </c>
      <c r="AY138" s="247" t="s">
        <v>137</v>
      </c>
    </row>
    <row r="139" s="13" customFormat="1">
      <c r="A139" s="13"/>
      <c r="B139" s="237"/>
      <c r="C139" s="238"/>
      <c r="D139" s="231" t="s">
        <v>150</v>
      </c>
      <c r="E139" s="239" t="s">
        <v>1</v>
      </c>
      <c r="F139" s="240" t="s">
        <v>467</v>
      </c>
      <c r="G139" s="238"/>
      <c r="H139" s="241">
        <v>6.4000000000000004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150</v>
      </c>
      <c r="AU139" s="247" t="s">
        <v>86</v>
      </c>
      <c r="AV139" s="13" t="s">
        <v>86</v>
      </c>
      <c r="AW139" s="13" t="s">
        <v>32</v>
      </c>
      <c r="AX139" s="13" t="s">
        <v>76</v>
      </c>
      <c r="AY139" s="247" t="s">
        <v>137</v>
      </c>
    </row>
    <row r="140" s="15" customFormat="1">
      <c r="A140" s="15"/>
      <c r="B140" s="266"/>
      <c r="C140" s="267"/>
      <c r="D140" s="231" t="s">
        <v>150</v>
      </c>
      <c r="E140" s="268" t="s">
        <v>438</v>
      </c>
      <c r="F140" s="269" t="s">
        <v>298</v>
      </c>
      <c r="G140" s="267"/>
      <c r="H140" s="270">
        <v>7.3600000000000003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150</v>
      </c>
      <c r="AU140" s="276" t="s">
        <v>86</v>
      </c>
      <c r="AV140" s="15" t="s">
        <v>140</v>
      </c>
      <c r="AW140" s="15" t="s">
        <v>32</v>
      </c>
      <c r="AX140" s="15" t="s">
        <v>84</v>
      </c>
      <c r="AY140" s="276" t="s">
        <v>137</v>
      </c>
    </row>
    <row r="141" s="2" customFormat="1" ht="37.8" customHeight="1">
      <c r="A141" s="38"/>
      <c r="B141" s="39"/>
      <c r="C141" s="217" t="s">
        <v>155</v>
      </c>
      <c r="D141" s="217" t="s">
        <v>141</v>
      </c>
      <c r="E141" s="218" t="s">
        <v>468</v>
      </c>
      <c r="F141" s="219" t="s">
        <v>469</v>
      </c>
      <c r="G141" s="220" t="s">
        <v>351</v>
      </c>
      <c r="H141" s="221">
        <v>57.792000000000002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140</v>
      </c>
      <c r="AT141" s="229" t="s">
        <v>141</v>
      </c>
      <c r="AU141" s="229" t="s">
        <v>86</v>
      </c>
      <c r="AY141" s="17" t="s">
        <v>137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140</v>
      </c>
      <c r="BM141" s="229" t="s">
        <v>470</v>
      </c>
    </row>
    <row r="142" s="2" customFormat="1">
      <c r="A142" s="38"/>
      <c r="B142" s="39"/>
      <c r="C142" s="40"/>
      <c r="D142" s="231" t="s">
        <v>146</v>
      </c>
      <c r="E142" s="40"/>
      <c r="F142" s="232" t="s">
        <v>471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86</v>
      </c>
    </row>
    <row r="143" s="2" customFormat="1">
      <c r="A143" s="38"/>
      <c r="B143" s="39"/>
      <c r="C143" s="40"/>
      <c r="D143" s="250" t="s">
        <v>185</v>
      </c>
      <c r="E143" s="40"/>
      <c r="F143" s="251" t="s">
        <v>472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185</v>
      </c>
      <c r="AU143" s="17" t="s">
        <v>86</v>
      </c>
    </row>
    <row r="144" s="13" customFormat="1">
      <c r="A144" s="13"/>
      <c r="B144" s="237"/>
      <c r="C144" s="238"/>
      <c r="D144" s="231" t="s">
        <v>150</v>
      </c>
      <c r="E144" s="239" t="s">
        <v>1</v>
      </c>
      <c r="F144" s="240" t="s">
        <v>438</v>
      </c>
      <c r="G144" s="238"/>
      <c r="H144" s="241">
        <v>7.3600000000000003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150</v>
      </c>
      <c r="AU144" s="247" t="s">
        <v>86</v>
      </c>
      <c r="AV144" s="13" t="s">
        <v>86</v>
      </c>
      <c r="AW144" s="13" t="s">
        <v>32</v>
      </c>
      <c r="AX144" s="13" t="s">
        <v>76</v>
      </c>
      <c r="AY144" s="247" t="s">
        <v>137</v>
      </c>
    </row>
    <row r="145" s="13" customFormat="1">
      <c r="A145" s="13"/>
      <c r="B145" s="237"/>
      <c r="C145" s="238"/>
      <c r="D145" s="231" t="s">
        <v>150</v>
      </c>
      <c r="E145" s="239" t="s">
        <v>1</v>
      </c>
      <c r="F145" s="240" t="s">
        <v>440</v>
      </c>
      <c r="G145" s="238"/>
      <c r="H145" s="241">
        <v>85.114999999999995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150</v>
      </c>
      <c r="AU145" s="247" t="s">
        <v>86</v>
      </c>
      <c r="AV145" s="13" t="s">
        <v>86</v>
      </c>
      <c r="AW145" s="13" t="s">
        <v>32</v>
      </c>
      <c r="AX145" s="13" t="s">
        <v>76</v>
      </c>
      <c r="AY145" s="247" t="s">
        <v>137</v>
      </c>
    </row>
    <row r="146" s="13" customFormat="1">
      <c r="A146" s="13"/>
      <c r="B146" s="237"/>
      <c r="C146" s="238"/>
      <c r="D146" s="231" t="s">
        <v>150</v>
      </c>
      <c r="E146" s="239" t="s">
        <v>1</v>
      </c>
      <c r="F146" s="240" t="s">
        <v>473</v>
      </c>
      <c r="G146" s="238"/>
      <c r="H146" s="241">
        <v>-34.683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150</v>
      </c>
      <c r="AU146" s="247" t="s">
        <v>86</v>
      </c>
      <c r="AV146" s="13" t="s">
        <v>86</v>
      </c>
      <c r="AW146" s="13" t="s">
        <v>32</v>
      </c>
      <c r="AX146" s="13" t="s">
        <v>76</v>
      </c>
      <c r="AY146" s="247" t="s">
        <v>137</v>
      </c>
    </row>
    <row r="147" s="15" customFormat="1">
      <c r="A147" s="15"/>
      <c r="B147" s="266"/>
      <c r="C147" s="267"/>
      <c r="D147" s="231" t="s">
        <v>150</v>
      </c>
      <c r="E147" s="268" t="s">
        <v>442</v>
      </c>
      <c r="F147" s="269" t="s">
        <v>298</v>
      </c>
      <c r="G147" s="267"/>
      <c r="H147" s="270">
        <v>57.791999999999994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150</v>
      </c>
      <c r="AU147" s="276" t="s">
        <v>86</v>
      </c>
      <c r="AV147" s="15" t="s">
        <v>140</v>
      </c>
      <c r="AW147" s="15" t="s">
        <v>32</v>
      </c>
      <c r="AX147" s="15" t="s">
        <v>84</v>
      </c>
      <c r="AY147" s="276" t="s">
        <v>137</v>
      </c>
    </row>
    <row r="148" s="2" customFormat="1" ht="37.8" customHeight="1">
      <c r="A148" s="38"/>
      <c r="B148" s="39"/>
      <c r="C148" s="217" t="s">
        <v>140</v>
      </c>
      <c r="D148" s="217" t="s">
        <v>141</v>
      </c>
      <c r="E148" s="218" t="s">
        <v>474</v>
      </c>
      <c r="F148" s="219" t="s">
        <v>475</v>
      </c>
      <c r="G148" s="220" t="s">
        <v>351</v>
      </c>
      <c r="H148" s="221">
        <v>577.91999999999996</v>
      </c>
      <c r="I148" s="222"/>
      <c r="J148" s="223">
        <f>ROUND(I148*H148,2)</f>
        <v>0</v>
      </c>
      <c r="K148" s="224"/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140</v>
      </c>
      <c r="AT148" s="229" t="s">
        <v>141</v>
      </c>
      <c r="AU148" s="229" t="s">
        <v>86</v>
      </c>
      <c r="AY148" s="17" t="s">
        <v>137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140</v>
      </c>
      <c r="BM148" s="229" t="s">
        <v>476</v>
      </c>
    </row>
    <row r="149" s="2" customFormat="1">
      <c r="A149" s="38"/>
      <c r="B149" s="39"/>
      <c r="C149" s="40"/>
      <c r="D149" s="231" t="s">
        <v>146</v>
      </c>
      <c r="E149" s="40"/>
      <c r="F149" s="232" t="s">
        <v>477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86</v>
      </c>
    </row>
    <row r="150" s="2" customFormat="1">
      <c r="A150" s="38"/>
      <c r="B150" s="39"/>
      <c r="C150" s="40"/>
      <c r="D150" s="250" t="s">
        <v>185</v>
      </c>
      <c r="E150" s="40"/>
      <c r="F150" s="251" t="s">
        <v>478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86</v>
      </c>
    </row>
    <row r="151" s="14" customFormat="1">
      <c r="A151" s="14"/>
      <c r="B151" s="256"/>
      <c r="C151" s="257"/>
      <c r="D151" s="231" t="s">
        <v>150</v>
      </c>
      <c r="E151" s="258" t="s">
        <v>1</v>
      </c>
      <c r="F151" s="259" t="s">
        <v>395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150</v>
      </c>
      <c r="AU151" s="265" t="s">
        <v>86</v>
      </c>
      <c r="AV151" s="14" t="s">
        <v>84</v>
      </c>
      <c r="AW151" s="14" t="s">
        <v>32</v>
      </c>
      <c r="AX151" s="14" t="s">
        <v>76</v>
      </c>
      <c r="AY151" s="265" t="s">
        <v>137</v>
      </c>
    </row>
    <row r="152" s="13" customFormat="1">
      <c r="A152" s="13"/>
      <c r="B152" s="237"/>
      <c r="C152" s="238"/>
      <c r="D152" s="231" t="s">
        <v>150</v>
      </c>
      <c r="E152" s="239" t="s">
        <v>1</v>
      </c>
      <c r="F152" s="240" t="s">
        <v>479</v>
      </c>
      <c r="G152" s="238"/>
      <c r="H152" s="241">
        <v>577.91999999999996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150</v>
      </c>
      <c r="AU152" s="247" t="s">
        <v>86</v>
      </c>
      <c r="AV152" s="13" t="s">
        <v>86</v>
      </c>
      <c r="AW152" s="13" t="s">
        <v>32</v>
      </c>
      <c r="AX152" s="13" t="s">
        <v>84</v>
      </c>
      <c r="AY152" s="247" t="s">
        <v>137</v>
      </c>
    </row>
    <row r="153" s="2" customFormat="1" ht="24.15" customHeight="1">
      <c r="A153" s="38"/>
      <c r="B153" s="39"/>
      <c r="C153" s="217" t="s">
        <v>170</v>
      </c>
      <c r="D153" s="217" t="s">
        <v>141</v>
      </c>
      <c r="E153" s="218" t="s">
        <v>480</v>
      </c>
      <c r="F153" s="219" t="s">
        <v>481</v>
      </c>
      <c r="G153" s="220" t="s">
        <v>351</v>
      </c>
      <c r="H153" s="221">
        <v>57.792000000000002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140</v>
      </c>
      <c r="AT153" s="229" t="s">
        <v>141</v>
      </c>
      <c r="AU153" s="229" t="s">
        <v>86</v>
      </c>
      <c r="AY153" s="17" t="s">
        <v>137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140</v>
      </c>
      <c r="BM153" s="229" t="s">
        <v>482</v>
      </c>
    </row>
    <row r="154" s="2" customFormat="1">
      <c r="A154" s="38"/>
      <c r="B154" s="39"/>
      <c r="C154" s="40"/>
      <c r="D154" s="231" t="s">
        <v>146</v>
      </c>
      <c r="E154" s="40"/>
      <c r="F154" s="232" t="s">
        <v>483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146</v>
      </c>
      <c r="AU154" s="17" t="s">
        <v>86</v>
      </c>
    </row>
    <row r="155" s="2" customFormat="1">
      <c r="A155" s="38"/>
      <c r="B155" s="39"/>
      <c r="C155" s="40"/>
      <c r="D155" s="250" t="s">
        <v>185</v>
      </c>
      <c r="E155" s="40"/>
      <c r="F155" s="251" t="s">
        <v>484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86</v>
      </c>
    </row>
    <row r="156" s="13" customFormat="1">
      <c r="A156" s="13"/>
      <c r="B156" s="237"/>
      <c r="C156" s="238"/>
      <c r="D156" s="231" t="s">
        <v>150</v>
      </c>
      <c r="E156" s="239" t="s">
        <v>1</v>
      </c>
      <c r="F156" s="240" t="s">
        <v>442</v>
      </c>
      <c r="G156" s="238"/>
      <c r="H156" s="241">
        <v>57.792000000000002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150</v>
      </c>
      <c r="AU156" s="247" t="s">
        <v>86</v>
      </c>
      <c r="AV156" s="13" t="s">
        <v>86</v>
      </c>
      <c r="AW156" s="13" t="s">
        <v>32</v>
      </c>
      <c r="AX156" s="13" t="s">
        <v>84</v>
      </c>
      <c r="AY156" s="247" t="s">
        <v>137</v>
      </c>
    </row>
    <row r="157" s="2" customFormat="1" ht="33" customHeight="1">
      <c r="A157" s="38"/>
      <c r="B157" s="39"/>
      <c r="C157" s="217" t="s">
        <v>179</v>
      </c>
      <c r="D157" s="217" t="s">
        <v>141</v>
      </c>
      <c r="E157" s="218" t="s">
        <v>485</v>
      </c>
      <c r="F157" s="219" t="s">
        <v>486</v>
      </c>
      <c r="G157" s="220" t="s">
        <v>382</v>
      </c>
      <c r="H157" s="221">
        <v>104.026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140</v>
      </c>
      <c r="AT157" s="229" t="s">
        <v>141</v>
      </c>
      <c r="AU157" s="229" t="s">
        <v>86</v>
      </c>
      <c r="AY157" s="17" t="s">
        <v>137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140</v>
      </c>
      <c r="BM157" s="229" t="s">
        <v>487</v>
      </c>
    </row>
    <row r="158" s="2" customFormat="1">
      <c r="A158" s="38"/>
      <c r="B158" s="39"/>
      <c r="C158" s="40"/>
      <c r="D158" s="231" t="s">
        <v>146</v>
      </c>
      <c r="E158" s="40"/>
      <c r="F158" s="232" t="s">
        <v>430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86</v>
      </c>
    </row>
    <row r="159" s="2" customFormat="1">
      <c r="A159" s="38"/>
      <c r="B159" s="39"/>
      <c r="C159" s="40"/>
      <c r="D159" s="250" t="s">
        <v>185</v>
      </c>
      <c r="E159" s="40"/>
      <c r="F159" s="251" t="s">
        <v>488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86</v>
      </c>
    </row>
    <row r="160" s="13" customFormat="1">
      <c r="A160" s="13"/>
      <c r="B160" s="237"/>
      <c r="C160" s="238"/>
      <c r="D160" s="231" t="s">
        <v>150</v>
      </c>
      <c r="E160" s="239" t="s">
        <v>1</v>
      </c>
      <c r="F160" s="240" t="s">
        <v>489</v>
      </c>
      <c r="G160" s="238"/>
      <c r="H160" s="241">
        <v>104.026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150</v>
      </c>
      <c r="AU160" s="247" t="s">
        <v>86</v>
      </c>
      <c r="AV160" s="13" t="s">
        <v>86</v>
      </c>
      <c r="AW160" s="13" t="s">
        <v>32</v>
      </c>
      <c r="AX160" s="13" t="s">
        <v>84</v>
      </c>
      <c r="AY160" s="247" t="s">
        <v>137</v>
      </c>
    </row>
    <row r="161" s="2" customFormat="1" ht="16.5" customHeight="1">
      <c r="A161" s="38"/>
      <c r="B161" s="39"/>
      <c r="C161" s="217" t="s">
        <v>187</v>
      </c>
      <c r="D161" s="217" t="s">
        <v>141</v>
      </c>
      <c r="E161" s="218" t="s">
        <v>490</v>
      </c>
      <c r="F161" s="219" t="s">
        <v>491</v>
      </c>
      <c r="G161" s="220" t="s">
        <v>351</v>
      </c>
      <c r="H161" s="221">
        <v>57.792000000000002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140</v>
      </c>
      <c r="AT161" s="229" t="s">
        <v>141</v>
      </c>
      <c r="AU161" s="229" t="s">
        <v>86</v>
      </c>
      <c r="AY161" s="17" t="s">
        <v>137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140</v>
      </c>
      <c r="BM161" s="229" t="s">
        <v>492</v>
      </c>
    </row>
    <row r="162" s="2" customFormat="1">
      <c r="A162" s="38"/>
      <c r="B162" s="39"/>
      <c r="C162" s="40"/>
      <c r="D162" s="231" t="s">
        <v>146</v>
      </c>
      <c r="E162" s="40"/>
      <c r="F162" s="232" t="s">
        <v>493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86</v>
      </c>
    </row>
    <row r="163" s="2" customFormat="1">
      <c r="A163" s="38"/>
      <c r="B163" s="39"/>
      <c r="C163" s="40"/>
      <c r="D163" s="250" t="s">
        <v>185</v>
      </c>
      <c r="E163" s="40"/>
      <c r="F163" s="251" t="s">
        <v>494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86</v>
      </c>
    </row>
    <row r="164" s="13" customFormat="1">
      <c r="A164" s="13"/>
      <c r="B164" s="237"/>
      <c r="C164" s="238"/>
      <c r="D164" s="231" t="s">
        <v>150</v>
      </c>
      <c r="E164" s="239" t="s">
        <v>1</v>
      </c>
      <c r="F164" s="240" t="s">
        <v>442</v>
      </c>
      <c r="G164" s="238"/>
      <c r="H164" s="241">
        <v>57.792000000000002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150</v>
      </c>
      <c r="AU164" s="247" t="s">
        <v>86</v>
      </c>
      <c r="AV164" s="13" t="s">
        <v>86</v>
      </c>
      <c r="AW164" s="13" t="s">
        <v>32</v>
      </c>
      <c r="AX164" s="13" t="s">
        <v>84</v>
      </c>
      <c r="AY164" s="247" t="s">
        <v>137</v>
      </c>
    </row>
    <row r="165" s="2" customFormat="1" ht="24.15" customHeight="1">
      <c r="A165" s="38"/>
      <c r="B165" s="39"/>
      <c r="C165" s="217" t="s">
        <v>192</v>
      </c>
      <c r="D165" s="217" t="s">
        <v>141</v>
      </c>
      <c r="E165" s="218" t="s">
        <v>495</v>
      </c>
      <c r="F165" s="219" t="s">
        <v>496</v>
      </c>
      <c r="G165" s="220" t="s">
        <v>351</v>
      </c>
      <c r="H165" s="221">
        <v>34.683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141</v>
      </c>
      <c r="AU165" s="229" t="s">
        <v>86</v>
      </c>
      <c r="AY165" s="17" t="s">
        <v>137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140</v>
      </c>
      <c r="BM165" s="229" t="s">
        <v>497</v>
      </c>
    </row>
    <row r="166" s="2" customFormat="1">
      <c r="A166" s="38"/>
      <c r="B166" s="39"/>
      <c r="C166" s="40"/>
      <c r="D166" s="231" t="s">
        <v>146</v>
      </c>
      <c r="E166" s="40"/>
      <c r="F166" s="232" t="s">
        <v>498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86</v>
      </c>
    </row>
    <row r="167" s="2" customFormat="1">
      <c r="A167" s="38"/>
      <c r="B167" s="39"/>
      <c r="C167" s="40"/>
      <c r="D167" s="250" t="s">
        <v>185</v>
      </c>
      <c r="E167" s="40"/>
      <c r="F167" s="251" t="s">
        <v>499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86</v>
      </c>
    </row>
    <row r="168" s="13" customFormat="1">
      <c r="A168" s="13"/>
      <c r="B168" s="237"/>
      <c r="C168" s="238"/>
      <c r="D168" s="231" t="s">
        <v>150</v>
      </c>
      <c r="E168" s="239" t="s">
        <v>1</v>
      </c>
      <c r="F168" s="240" t="s">
        <v>500</v>
      </c>
      <c r="G168" s="238"/>
      <c r="H168" s="241">
        <v>34.683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150</v>
      </c>
      <c r="AU168" s="247" t="s">
        <v>86</v>
      </c>
      <c r="AV168" s="13" t="s">
        <v>86</v>
      </c>
      <c r="AW168" s="13" t="s">
        <v>32</v>
      </c>
      <c r="AX168" s="13" t="s">
        <v>84</v>
      </c>
      <c r="AY168" s="247" t="s">
        <v>137</v>
      </c>
    </row>
    <row r="169" s="2" customFormat="1" ht="24.15" customHeight="1">
      <c r="A169" s="38"/>
      <c r="B169" s="39"/>
      <c r="C169" s="217" t="s">
        <v>198</v>
      </c>
      <c r="D169" s="217" t="s">
        <v>141</v>
      </c>
      <c r="E169" s="218" t="s">
        <v>501</v>
      </c>
      <c r="F169" s="219" t="s">
        <v>502</v>
      </c>
      <c r="G169" s="220" t="s">
        <v>351</v>
      </c>
      <c r="H169" s="221">
        <v>3.8999999999999999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140</v>
      </c>
      <c r="AT169" s="229" t="s">
        <v>141</v>
      </c>
      <c r="AU169" s="229" t="s">
        <v>86</v>
      </c>
      <c r="AY169" s="17" t="s">
        <v>137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140</v>
      </c>
      <c r="BM169" s="229" t="s">
        <v>503</v>
      </c>
    </row>
    <row r="170" s="2" customFormat="1">
      <c r="A170" s="38"/>
      <c r="B170" s="39"/>
      <c r="C170" s="40"/>
      <c r="D170" s="231" t="s">
        <v>146</v>
      </c>
      <c r="E170" s="40"/>
      <c r="F170" s="232" t="s">
        <v>504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86</v>
      </c>
    </row>
    <row r="171" s="2" customFormat="1">
      <c r="A171" s="38"/>
      <c r="B171" s="39"/>
      <c r="C171" s="40"/>
      <c r="D171" s="250" t="s">
        <v>185</v>
      </c>
      <c r="E171" s="40"/>
      <c r="F171" s="251" t="s">
        <v>505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86</v>
      </c>
    </row>
    <row r="172" s="13" customFormat="1">
      <c r="A172" s="13"/>
      <c r="B172" s="237"/>
      <c r="C172" s="238"/>
      <c r="D172" s="231" t="s">
        <v>150</v>
      </c>
      <c r="E172" s="239" t="s">
        <v>1</v>
      </c>
      <c r="F172" s="240" t="s">
        <v>506</v>
      </c>
      <c r="G172" s="238"/>
      <c r="H172" s="241">
        <v>1.5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150</v>
      </c>
      <c r="AU172" s="247" t="s">
        <v>86</v>
      </c>
      <c r="AV172" s="13" t="s">
        <v>86</v>
      </c>
      <c r="AW172" s="13" t="s">
        <v>32</v>
      </c>
      <c r="AX172" s="13" t="s">
        <v>76</v>
      </c>
      <c r="AY172" s="247" t="s">
        <v>137</v>
      </c>
    </row>
    <row r="173" s="13" customFormat="1">
      <c r="A173" s="13"/>
      <c r="B173" s="237"/>
      <c r="C173" s="238"/>
      <c r="D173" s="231" t="s">
        <v>150</v>
      </c>
      <c r="E173" s="239" t="s">
        <v>1</v>
      </c>
      <c r="F173" s="240" t="s">
        <v>507</v>
      </c>
      <c r="G173" s="238"/>
      <c r="H173" s="241">
        <v>2.3999999999999999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150</v>
      </c>
      <c r="AU173" s="247" t="s">
        <v>86</v>
      </c>
      <c r="AV173" s="13" t="s">
        <v>86</v>
      </c>
      <c r="AW173" s="13" t="s">
        <v>32</v>
      </c>
      <c r="AX173" s="13" t="s">
        <v>76</v>
      </c>
      <c r="AY173" s="247" t="s">
        <v>137</v>
      </c>
    </row>
    <row r="174" s="15" customFormat="1">
      <c r="A174" s="15"/>
      <c r="B174" s="266"/>
      <c r="C174" s="267"/>
      <c r="D174" s="231" t="s">
        <v>150</v>
      </c>
      <c r="E174" s="268" t="s">
        <v>1</v>
      </c>
      <c r="F174" s="269" t="s">
        <v>298</v>
      </c>
      <c r="G174" s="267"/>
      <c r="H174" s="270">
        <v>3.8999999999999999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6" t="s">
        <v>150</v>
      </c>
      <c r="AU174" s="276" t="s">
        <v>86</v>
      </c>
      <c r="AV174" s="15" t="s">
        <v>140</v>
      </c>
      <c r="AW174" s="15" t="s">
        <v>32</v>
      </c>
      <c r="AX174" s="15" t="s">
        <v>84</v>
      </c>
      <c r="AY174" s="276" t="s">
        <v>137</v>
      </c>
    </row>
    <row r="175" s="2" customFormat="1" ht="16.5" customHeight="1">
      <c r="A175" s="38"/>
      <c r="B175" s="39"/>
      <c r="C175" s="277" t="s">
        <v>204</v>
      </c>
      <c r="D175" s="277" t="s">
        <v>508</v>
      </c>
      <c r="E175" s="278" t="s">
        <v>509</v>
      </c>
      <c r="F175" s="279" t="s">
        <v>510</v>
      </c>
      <c r="G175" s="280" t="s">
        <v>382</v>
      </c>
      <c r="H175" s="281">
        <v>7.7999999999999998</v>
      </c>
      <c r="I175" s="282"/>
      <c r="J175" s="283">
        <f>ROUND(I175*H175,2)</f>
        <v>0</v>
      </c>
      <c r="K175" s="284"/>
      <c r="L175" s="285"/>
      <c r="M175" s="286" t="s">
        <v>1</v>
      </c>
      <c r="N175" s="287" t="s">
        <v>41</v>
      </c>
      <c r="O175" s="91"/>
      <c r="P175" s="227">
        <f>O175*H175</f>
        <v>0</v>
      </c>
      <c r="Q175" s="227">
        <v>1</v>
      </c>
      <c r="R175" s="227">
        <f>Q175*H175</f>
        <v>7.7999999999999998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192</v>
      </c>
      <c r="AT175" s="229" t="s">
        <v>508</v>
      </c>
      <c r="AU175" s="229" t="s">
        <v>86</v>
      </c>
      <c r="AY175" s="17" t="s">
        <v>137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140</v>
      </c>
      <c r="BM175" s="229" t="s">
        <v>511</v>
      </c>
    </row>
    <row r="176" s="2" customFormat="1">
      <c r="A176" s="38"/>
      <c r="B176" s="39"/>
      <c r="C176" s="40"/>
      <c r="D176" s="231" t="s">
        <v>146</v>
      </c>
      <c r="E176" s="40"/>
      <c r="F176" s="232" t="s">
        <v>510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86</v>
      </c>
    </row>
    <row r="177" s="13" customFormat="1">
      <c r="A177" s="13"/>
      <c r="B177" s="237"/>
      <c r="C177" s="238"/>
      <c r="D177" s="231" t="s">
        <v>150</v>
      </c>
      <c r="E177" s="238"/>
      <c r="F177" s="240" t="s">
        <v>512</v>
      </c>
      <c r="G177" s="238"/>
      <c r="H177" s="241">
        <v>7.7999999999999998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150</v>
      </c>
      <c r="AU177" s="247" t="s">
        <v>86</v>
      </c>
      <c r="AV177" s="13" t="s">
        <v>86</v>
      </c>
      <c r="AW177" s="13" t="s">
        <v>4</v>
      </c>
      <c r="AX177" s="13" t="s">
        <v>84</v>
      </c>
      <c r="AY177" s="247" t="s">
        <v>137</v>
      </c>
    </row>
    <row r="178" s="2" customFormat="1" ht="33" customHeight="1">
      <c r="A178" s="38"/>
      <c r="B178" s="39"/>
      <c r="C178" s="217" t="s">
        <v>212</v>
      </c>
      <c r="D178" s="217" t="s">
        <v>141</v>
      </c>
      <c r="E178" s="218" t="s">
        <v>513</v>
      </c>
      <c r="F178" s="219" t="s">
        <v>514</v>
      </c>
      <c r="G178" s="220" t="s">
        <v>351</v>
      </c>
      <c r="H178" s="221">
        <v>18.949999999999999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140</v>
      </c>
      <c r="AT178" s="229" t="s">
        <v>141</v>
      </c>
      <c r="AU178" s="229" t="s">
        <v>86</v>
      </c>
      <c r="AY178" s="17" t="s">
        <v>137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140</v>
      </c>
      <c r="BM178" s="229" t="s">
        <v>515</v>
      </c>
    </row>
    <row r="179" s="2" customFormat="1">
      <c r="A179" s="38"/>
      <c r="B179" s="39"/>
      <c r="C179" s="40"/>
      <c r="D179" s="231" t="s">
        <v>146</v>
      </c>
      <c r="E179" s="40"/>
      <c r="F179" s="232" t="s">
        <v>516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86</v>
      </c>
    </row>
    <row r="180" s="2" customFormat="1">
      <c r="A180" s="38"/>
      <c r="B180" s="39"/>
      <c r="C180" s="40"/>
      <c r="D180" s="250" t="s">
        <v>185</v>
      </c>
      <c r="E180" s="40"/>
      <c r="F180" s="251" t="s">
        <v>517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86</v>
      </c>
    </row>
    <row r="181" s="13" customFormat="1">
      <c r="A181" s="13"/>
      <c r="B181" s="237"/>
      <c r="C181" s="238"/>
      <c r="D181" s="231" t="s">
        <v>150</v>
      </c>
      <c r="E181" s="239" t="s">
        <v>1</v>
      </c>
      <c r="F181" s="240" t="s">
        <v>518</v>
      </c>
      <c r="G181" s="238"/>
      <c r="H181" s="241">
        <v>15.75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150</v>
      </c>
      <c r="AU181" s="247" t="s">
        <v>86</v>
      </c>
      <c r="AV181" s="13" t="s">
        <v>86</v>
      </c>
      <c r="AW181" s="13" t="s">
        <v>32</v>
      </c>
      <c r="AX181" s="13" t="s">
        <v>76</v>
      </c>
      <c r="AY181" s="247" t="s">
        <v>137</v>
      </c>
    </row>
    <row r="182" s="13" customFormat="1">
      <c r="A182" s="13"/>
      <c r="B182" s="237"/>
      <c r="C182" s="238"/>
      <c r="D182" s="231" t="s">
        <v>150</v>
      </c>
      <c r="E182" s="239" t="s">
        <v>1</v>
      </c>
      <c r="F182" s="240" t="s">
        <v>519</v>
      </c>
      <c r="G182" s="238"/>
      <c r="H182" s="241">
        <v>3.2000000000000002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150</v>
      </c>
      <c r="AU182" s="247" t="s">
        <v>86</v>
      </c>
      <c r="AV182" s="13" t="s">
        <v>86</v>
      </c>
      <c r="AW182" s="13" t="s">
        <v>32</v>
      </c>
      <c r="AX182" s="13" t="s">
        <v>76</v>
      </c>
      <c r="AY182" s="247" t="s">
        <v>137</v>
      </c>
    </row>
    <row r="183" s="15" customFormat="1">
      <c r="A183" s="15"/>
      <c r="B183" s="266"/>
      <c r="C183" s="267"/>
      <c r="D183" s="231" t="s">
        <v>150</v>
      </c>
      <c r="E183" s="268" t="s">
        <v>1</v>
      </c>
      <c r="F183" s="269" t="s">
        <v>298</v>
      </c>
      <c r="G183" s="267"/>
      <c r="H183" s="270">
        <v>18.949999999999999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6" t="s">
        <v>150</v>
      </c>
      <c r="AU183" s="276" t="s">
        <v>86</v>
      </c>
      <c r="AV183" s="15" t="s">
        <v>140</v>
      </c>
      <c r="AW183" s="15" t="s">
        <v>32</v>
      </c>
      <c r="AX183" s="15" t="s">
        <v>84</v>
      </c>
      <c r="AY183" s="276" t="s">
        <v>137</v>
      </c>
    </row>
    <row r="184" s="2" customFormat="1" ht="16.5" customHeight="1">
      <c r="A184" s="38"/>
      <c r="B184" s="39"/>
      <c r="C184" s="277" t="s">
        <v>8</v>
      </c>
      <c r="D184" s="277" t="s">
        <v>508</v>
      </c>
      <c r="E184" s="278" t="s">
        <v>520</v>
      </c>
      <c r="F184" s="279" t="s">
        <v>521</v>
      </c>
      <c r="G184" s="280" t="s">
        <v>382</v>
      </c>
      <c r="H184" s="281">
        <v>37.899999999999999</v>
      </c>
      <c r="I184" s="282"/>
      <c r="J184" s="283">
        <f>ROUND(I184*H184,2)</f>
        <v>0</v>
      </c>
      <c r="K184" s="284"/>
      <c r="L184" s="285"/>
      <c r="M184" s="286" t="s">
        <v>1</v>
      </c>
      <c r="N184" s="287" t="s">
        <v>41</v>
      </c>
      <c r="O184" s="91"/>
      <c r="P184" s="227">
        <f>O184*H184</f>
        <v>0</v>
      </c>
      <c r="Q184" s="227">
        <v>1</v>
      </c>
      <c r="R184" s="227">
        <f>Q184*H184</f>
        <v>37.899999999999999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192</v>
      </c>
      <c r="AT184" s="229" t="s">
        <v>508</v>
      </c>
      <c r="AU184" s="229" t="s">
        <v>86</v>
      </c>
      <c r="AY184" s="17" t="s">
        <v>137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140</v>
      </c>
      <c r="BM184" s="229" t="s">
        <v>522</v>
      </c>
    </row>
    <row r="185" s="2" customFormat="1">
      <c r="A185" s="38"/>
      <c r="B185" s="39"/>
      <c r="C185" s="40"/>
      <c r="D185" s="231" t="s">
        <v>146</v>
      </c>
      <c r="E185" s="40"/>
      <c r="F185" s="232" t="s">
        <v>521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86</v>
      </c>
    </row>
    <row r="186" s="13" customFormat="1">
      <c r="A186" s="13"/>
      <c r="B186" s="237"/>
      <c r="C186" s="238"/>
      <c r="D186" s="231" t="s">
        <v>150</v>
      </c>
      <c r="E186" s="238"/>
      <c r="F186" s="240" t="s">
        <v>523</v>
      </c>
      <c r="G186" s="238"/>
      <c r="H186" s="241">
        <v>37.899999999999999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150</v>
      </c>
      <c r="AU186" s="247" t="s">
        <v>86</v>
      </c>
      <c r="AV186" s="13" t="s">
        <v>86</v>
      </c>
      <c r="AW186" s="13" t="s">
        <v>4</v>
      </c>
      <c r="AX186" s="13" t="s">
        <v>84</v>
      </c>
      <c r="AY186" s="247" t="s">
        <v>137</v>
      </c>
    </row>
    <row r="187" s="2" customFormat="1" ht="24.15" customHeight="1">
      <c r="A187" s="38"/>
      <c r="B187" s="39"/>
      <c r="C187" s="217" t="s">
        <v>225</v>
      </c>
      <c r="D187" s="217" t="s">
        <v>141</v>
      </c>
      <c r="E187" s="218" t="s">
        <v>524</v>
      </c>
      <c r="F187" s="219" t="s">
        <v>525</v>
      </c>
      <c r="G187" s="220" t="s">
        <v>276</v>
      </c>
      <c r="H187" s="221">
        <v>69.364999999999995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140</v>
      </c>
      <c r="AT187" s="229" t="s">
        <v>141</v>
      </c>
      <c r="AU187" s="229" t="s">
        <v>86</v>
      </c>
      <c r="AY187" s="17" t="s">
        <v>137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140</v>
      </c>
      <c r="BM187" s="229" t="s">
        <v>526</v>
      </c>
    </row>
    <row r="188" s="2" customFormat="1">
      <c r="A188" s="38"/>
      <c r="B188" s="39"/>
      <c r="C188" s="40"/>
      <c r="D188" s="231" t="s">
        <v>146</v>
      </c>
      <c r="E188" s="40"/>
      <c r="F188" s="232" t="s">
        <v>527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146</v>
      </c>
      <c r="AU188" s="17" t="s">
        <v>86</v>
      </c>
    </row>
    <row r="189" s="2" customFormat="1">
      <c r="A189" s="38"/>
      <c r="B189" s="39"/>
      <c r="C189" s="40"/>
      <c r="D189" s="250" t="s">
        <v>185</v>
      </c>
      <c r="E189" s="40"/>
      <c r="F189" s="251" t="s">
        <v>528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86</v>
      </c>
    </row>
    <row r="190" s="14" customFormat="1">
      <c r="A190" s="14"/>
      <c r="B190" s="256"/>
      <c r="C190" s="257"/>
      <c r="D190" s="231" t="s">
        <v>150</v>
      </c>
      <c r="E190" s="258" t="s">
        <v>1</v>
      </c>
      <c r="F190" s="259" t="s">
        <v>529</v>
      </c>
      <c r="G190" s="257"/>
      <c r="H190" s="258" t="s">
        <v>1</v>
      </c>
      <c r="I190" s="260"/>
      <c r="J190" s="257"/>
      <c r="K190" s="257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150</v>
      </c>
      <c r="AU190" s="265" t="s">
        <v>86</v>
      </c>
      <c r="AV190" s="14" t="s">
        <v>84</v>
      </c>
      <c r="AW190" s="14" t="s">
        <v>32</v>
      </c>
      <c r="AX190" s="14" t="s">
        <v>76</v>
      </c>
      <c r="AY190" s="265" t="s">
        <v>137</v>
      </c>
    </row>
    <row r="191" s="14" customFormat="1">
      <c r="A191" s="14"/>
      <c r="B191" s="256"/>
      <c r="C191" s="257"/>
      <c r="D191" s="231" t="s">
        <v>150</v>
      </c>
      <c r="E191" s="258" t="s">
        <v>1</v>
      </c>
      <c r="F191" s="259" t="s">
        <v>530</v>
      </c>
      <c r="G191" s="257"/>
      <c r="H191" s="258" t="s">
        <v>1</v>
      </c>
      <c r="I191" s="260"/>
      <c r="J191" s="257"/>
      <c r="K191" s="257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150</v>
      </c>
      <c r="AU191" s="265" t="s">
        <v>86</v>
      </c>
      <c r="AV191" s="14" t="s">
        <v>84</v>
      </c>
      <c r="AW191" s="14" t="s">
        <v>32</v>
      </c>
      <c r="AX191" s="14" t="s">
        <v>76</v>
      </c>
      <c r="AY191" s="265" t="s">
        <v>137</v>
      </c>
    </row>
    <row r="192" s="13" customFormat="1">
      <c r="A192" s="13"/>
      <c r="B192" s="237"/>
      <c r="C192" s="238"/>
      <c r="D192" s="231" t="s">
        <v>150</v>
      </c>
      <c r="E192" s="239" t="s">
        <v>1</v>
      </c>
      <c r="F192" s="240" t="s">
        <v>460</v>
      </c>
      <c r="G192" s="238"/>
      <c r="H192" s="241">
        <v>69.364999999999995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150</v>
      </c>
      <c r="AU192" s="247" t="s">
        <v>86</v>
      </c>
      <c r="AV192" s="13" t="s">
        <v>86</v>
      </c>
      <c r="AW192" s="13" t="s">
        <v>32</v>
      </c>
      <c r="AX192" s="13" t="s">
        <v>76</v>
      </c>
      <c r="AY192" s="247" t="s">
        <v>137</v>
      </c>
    </row>
    <row r="193" s="15" customFormat="1">
      <c r="A193" s="15"/>
      <c r="B193" s="266"/>
      <c r="C193" s="267"/>
      <c r="D193" s="231" t="s">
        <v>150</v>
      </c>
      <c r="E193" s="268" t="s">
        <v>1</v>
      </c>
      <c r="F193" s="269" t="s">
        <v>298</v>
      </c>
      <c r="G193" s="267"/>
      <c r="H193" s="270">
        <v>69.364999999999995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6" t="s">
        <v>150</v>
      </c>
      <c r="AU193" s="276" t="s">
        <v>86</v>
      </c>
      <c r="AV193" s="15" t="s">
        <v>140</v>
      </c>
      <c r="AW193" s="15" t="s">
        <v>32</v>
      </c>
      <c r="AX193" s="15" t="s">
        <v>84</v>
      </c>
      <c r="AY193" s="276" t="s">
        <v>137</v>
      </c>
    </row>
    <row r="194" s="2" customFormat="1" ht="24.15" customHeight="1">
      <c r="A194" s="38"/>
      <c r="B194" s="39"/>
      <c r="C194" s="217" t="s">
        <v>232</v>
      </c>
      <c r="D194" s="217" t="s">
        <v>141</v>
      </c>
      <c r="E194" s="218" t="s">
        <v>531</v>
      </c>
      <c r="F194" s="219" t="s">
        <v>532</v>
      </c>
      <c r="G194" s="220" t="s">
        <v>276</v>
      </c>
      <c r="H194" s="221">
        <v>69.364999999999995</v>
      </c>
      <c r="I194" s="222"/>
      <c r="J194" s="223">
        <f>ROUND(I194*H194,2)</f>
        <v>0</v>
      </c>
      <c r="K194" s="224"/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140</v>
      </c>
      <c r="AT194" s="229" t="s">
        <v>141</v>
      </c>
      <c r="AU194" s="229" t="s">
        <v>86</v>
      </c>
      <c r="AY194" s="17" t="s">
        <v>137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140</v>
      </c>
      <c r="BM194" s="229" t="s">
        <v>533</v>
      </c>
    </row>
    <row r="195" s="2" customFormat="1">
      <c r="A195" s="38"/>
      <c r="B195" s="39"/>
      <c r="C195" s="40"/>
      <c r="D195" s="231" t="s">
        <v>146</v>
      </c>
      <c r="E195" s="40"/>
      <c r="F195" s="232" t="s">
        <v>532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86</v>
      </c>
    </row>
    <row r="196" s="13" customFormat="1">
      <c r="A196" s="13"/>
      <c r="B196" s="237"/>
      <c r="C196" s="238"/>
      <c r="D196" s="231" t="s">
        <v>150</v>
      </c>
      <c r="E196" s="239" t="s">
        <v>1</v>
      </c>
      <c r="F196" s="240" t="s">
        <v>534</v>
      </c>
      <c r="G196" s="238"/>
      <c r="H196" s="241">
        <v>69.364999999999995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150</v>
      </c>
      <c r="AU196" s="247" t="s">
        <v>86</v>
      </c>
      <c r="AV196" s="13" t="s">
        <v>86</v>
      </c>
      <c r="AW196" s="13" t="s">
        <v>32</v>
      </c>
      <c r="AX196" s="13" t="s">
        <v>84</v>
      </c>
      <c r="AY196" s="247" t="s">
        <v>137</v>
      </c>
    </row>
    <row r="197" s="2" customFormat="1" ht="16.5" customHeight="1">
      <c r="A197" s="38"/>
      <c r="B197" s="39"/>
      <c r="C197" s="277" t="s">
        <v>237</v>
      </c>
      <c r="D197" s="277" t="s">
        <v>508</v>
      </c>
      <c r="E197" s="278" t="s">
        <v>535</v>
      </c>
      <c r="F197" s="279" t="s">
        <v>536</v>
      </c>
      <c r="G197" s="280" t="s">
        <v>537</v>
      </c>
      <c r="H197" s="281">
        <v>4.2240000000000002</v>
      </c>
      <c r="I197" s="282"/>
      <c r="J197" s="283">
        <f>ROUND(I197*H197,2)</f>
        <v>0</v>
      </c>
      <c r="K197" s="284"/>
      <c r="L197" s="285"/>
      <c r="M197" s="286" t="s">
        <v>1</v>
      </c>
      <c r="N197" s="287" t="s">
        <v>41</v>
      </c>
      <c r="O197" s="91"/>
      <c r="P197" s="227">
        <f>O197*H197</f>
        <v>0</v>
      </c>
      <c r="Q197" s="227">
        <v>0.001</v>
      </c>
      <c r="R197" s="227">
        <f>Q197*H197</f>
        <v>0.0042240000000000003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192</v>
      </c>
      <c r="AT197" s="229" t="s">
        <v>508</v>
      </c>
      <c r="AU197" s="229" t="s">
        <v>86</v>
      </c>
      <c r="AY197" s="17" t="s">
        <v>137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140</v>
      </c>
      <c r="BM197" s="229" t="s">
        <v>538</v>
      </c>
    </row>
    <row r="198" s="2" customFormat="1">
      <c r="A198" s="38"/>
      <c r="B198" s="39"/>
      <c r="C198" s="40"/>
      <c r="D198" s="231" t="s">
        <v>146</v>
      </c>
      <c r="E198" s="40"/>
      <c r="F198" s="232" t="s">
        <v>536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146</v>
      </c>
      <c r="AU198" s="17" t="s">
        <v>86</v>
      </c>
    </row>
    <row r="199" s="13" customFormat="1">
      <c r="A199" s="13"/>
      <c r="B199" s="237"/>
      <c r="C199" s="238"/>
      <c r="D199" s="231" t="s">
        <v>150</v>
      </c>
      <c r="E199" s="239" t="s">
        <v>1</v>
      </c>
      <c r="F199" s="240" t="s">
        <v>539</v>
      </c>
      <c r="G199" s="238"/>
      <c r="H199" s="241">
        <v>4.2240000000000002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150</v>
      </c>
      <c r="AU199" s="247" t="s">
        <v>86</v>
      </c>
      <c r="AV199" s="13" t="s">
        <v>86</v>
      </c>
      <c r="AW199" s="13" t="s">
        <v>32</v>
      </c>
      <c r="AX199" s="13" t="s">
        <v>76</v>
      </c>
      <c r="AY199" s="247" t="s">
        <v>137</v>
      </c>
    </row>
    <row r="200" s="15" customFormat="1">
      <c r="A200" s="15"/>
      <c r="B200" s="266"/>
      <c r="C200" s="267"/>
      <c r="D200" s="231" t="s">
        <v>150</v>
      </c>
      <c r="E200" s="268" t="s">
        <v>1</v>
      </c>
      <c r="F200" s="269" t="s">
        <v>298</v>
      </c>
      <c r="G200" s="267"/>
      <c r="H200" s="270">
        <v>4.2240000000000002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6" t="s">
        <v>150</v>
      </c>
      <c r="AU200" s="276" t="s">
        <v>86</v>
      </c>
      <c r="AV200" s="15" t="s">
        <v>140</v>
      </c>
      <c r="AW200" s="15" t="s">
        <v>32</v>
      </c>
      <c r="AX200" s="15" t="s">
        <v>84</v>
      </c>
      <c r="AY200" s="276" t="s">
        <v>137</v>
      </c>
    </row>
    <row r="201" s="2" customFormat="1" ht="24.15" customHeight="1">
      <c r="A201" s="38"/>
      <c r="B201" s="39"/>
      <c r="C201" s="217" t="s">
        <v>244</v>
      </c>
      <c r="D201" s="217" t="s">
        <v>141</v>
      </c>
      <c r="E201" s="218" t="s">
        <v>540</v>
      </c>
      <c r="F201" s="219" t="s">
        <v>541</v>
      </c>
      <c r="G201" s="220" t="s">
        <v>276</v>
      </c>
      <c r="H201" s="221">
        <v>284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140</v>
      </c>
      <c r="AT201" s="229" t="s">
        <v>141</v>
      </c>
      <c r="AU201" s="229" t="s">
        <v>86</v>
      </c>
      <c r="AY201" s="17" t="s">
        <v>137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140</v>
      </c>
      <c r="BM201" s="229" t="s">
        <v>542</v>
      </c>
    </row>
    <row r="202" s="2" customFormat="1">
      <c r="A202" s="38"/>
      <c r="B202" s="39"/>
      <c r="C202" s="40"/>
      <c r="D202" s="231" t="s">
        <v>146</v>
      </c>
      <c r="E202" s="40"/>
      <c r="F202" s="232" t="s">
        <v>543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146</v>
      </c>
      <c r="AU202" s="17" t="s">
        <v>86</v>
      </c>
    </row>
    <row r="203" s="2" customFormat="1">
      <c r="A203" s="38"/>
      <c r="B203" s="39"/>
      <c r="C203" s="40"/>
      <c r="D203" s="250" t="s">
        <v>185</v>
      </c>
      <c r="E203" s="40"/>
      <c r="F203" s="251" t="s">
        <v>544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86</v>
      </c>
    </row>
    <row r="204" s="13" customFormat="1">
      <c r="A204" s="13"/>
      <c r="B204" s="237"/>
      <c r="C204" s="238"/>
      <c r="D204" s="231" t="s">
        <v>150</v>
      </c>
      <c r="E204" s="239" t="s">
        <v>1</v>
      </c>
      <c r="F204" s="240" t="s">
        <v>545</v>
      </c>
      <c r="G204" s="238"/>
      <c r="H204" s="241">
        <v>284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150</v>
      </c>
      <c r="AU204" s="247" t="s">
        <v>86</v>
      </c>
      <c r="AV204" s="13" t="s">
        <v>86</v>
      </c>
      <c r="AW204" s="13" t="s">
        <v>32</v>
      </c>
      <c r="AX204" s="13" t="s">
        <v>84</v>
      </c>
      <c r="AY204" s="247" t="s">
        <v>137</v>
      </c>
    </row>
    <row r="205" s="2" customFormat="1" ht="21.75" customHeight="1">
      <c r="A205" s="38"/>
      <c r="B205" s="39"/>
      <c r="C205" s="217" t="s">
        <v>389</v>
      </c>
      <c r="D205" s="217" t="s">
        <v>141</v>
      </c>
      <c r="E205" s="218" t="s">
        <v>546</v>
      </c>
      <c r="F205" s="219" t="s">
        <v>547</v>
      </c>
      <c r="G205" s="220" t="s">
        <v>276</v>
      </c>
      <c r="H205" s="221">
        <v>69.364999999999995</v>
      </c>
      <c r="I205" s="222"/>
      <c r="J205" s="223">
        <f>ROUND(I205*H205,2)</f>
        <v>0</v>
      </c>
      <c r="K205" s="224"/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140</v>
      </c>
      <c r="AT205" s="229" t="s">
        <v>141</v>
      </c>
      <c r="AU205" s="229" t="s">
        <v>86</v>
      </c>
      <c r="AY205" s="17" t="s">
        <v>137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140</v>
      </c>
      <c r="BM205" s="229" t="s">
        <v>548</v>
      </c>
    </row>
    <row r="206" s="2" customFormat="1">
      <c r="A206" s="38"/>
      <c r="B206" s="39"/>
      <c r="C206" s="40"/>
      <c r="D206" s="231" t="s">
        <v>146</v>
      </c>
      <c r="E206" s="40"/>
      <c r="F206" s="232" t="s">
        <v>549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146</v>
      </c>
      <c r="AU206" s="17" t="s">
        <v>86</v>
      </c>
    </row>
    <row r="207" s="2" customFormat="1">
      <c r="A207" s="38"/>
      <c r="B207" s="39"/>
      <c r="C207" s="40"/>
      <c r="D207" s="250" t="s">
        <v>185</v>
      </c>
      <c r="E207" s="40"/>
      <c r="F207" s="251" t="s">
        <v>550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86</v>
      </c>
    </row>
    <row r="208" s="14" customFormat="1">
      <c r="A208" s="14"/>
      <c r="B208" s="256"/>
      <c r="C208" s="257"/>
      <c r="D208" s="231" t="s">
        <v>150</v>
      </c>
      <c r="E208" s="258" t="s">
        <v>1</v>
      </c>
      <c r="F208" s="259" t="s">
        <v>551</v>
      </c>
      <c r="G208" s="257"/>
      <c r="H208" s="258" t="s">
        <v>1</v>
      </c>
      <c r="I208" s="260"/>
      <c r="J208" s="257"/>
      <c r="K208" s="257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150</v>
      </c>
      <c r="AU208" s="265" t="s">
        <v>86</v>
      </c>
      <c r="AV208" s="14" t="s">
        <v>84</v>
      </c>
      <c r="AW208" s="14" t="s">
        <v>32</v>
      </c>
      <c r="AX208" s="14" t="s">
        <v>76</v>
      </c>
      <c r="AY208" s="265" t="s">
        <v>137</v>
      </c>
    </row>
    <row r="209" s="13" customFormat="1">
      <c r="A209" s="13"/>
      <c r="B209" s="237"/>
      <c r="C209" s="238"/>
      <c r="D209" s="231" t="s">
        <v>150</v>
      </c>
      <c r="E209" s="239" t="s">
        <v>1</v>
      </c>
      <c r="F209" s="240" t="s">
        <v>534</v>
      </c>
      <c r="G209" s="238"/>
      <c r="H209" s="241">
        <v>69.364999999999995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150</v>
      </c>
      <c r="AU209" s="247" t="s">
        <v>86</v>
      </c>
      <c r="AV209" s="13" t="s">
        <v>86</v>
      </c>
      <c r="AW209" s="13" t="s">
        <v>32</v>
      </c>
      <c r="AX209" s="13" t="s">
        <v>84</v>
      </c>
      <c r="AY209" s="247" t="s">
        <v>137</v>
      </c>
    </row>
    <row r="210" s="12" customFormat="1" ht="22.8" customHeight="1">
      <c r="A210" s="12"/>
      <c r="B210" s="203"/>
      <c r="C210" s="204"/>
      <c r="D210" s="205" t="s">
        <v>75</v>
      </c>
      <c r="E210" s="248" t="s">
        <v>170</v>
      </c>
      <c r="F210" s="248" t="s">
        <v>552</v>
      </c>
      <c r="G210" s="204"/>
      <c r="H210" s="204"/>
      <c r="I210" s="207"/>
      <c r="J210" s="249">
        <f>BK210</f>
        <v>0</v>
      </c>
      <c r="K210" s="204"/>
      <c r="L210" s="209"/>
      <c r="M210" s="210"/>
      <c r="N210" s="211"/>
      <c r="O210" s="211"/>
      <c r="P210" s="212">
        <f>SUM(P211:P266)</f>
        <v>0</v>
      </c>
      <c r="Q210" s="211"/>
      <c r="R210" s="212">
        <f>SUM(R211:R266)</f>
        <v>63.654509999999995</v>
      </c>
      <c r="S210" s="211"/>
      <c r="T210" s="213">
        <f>SUM(T211:T266)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84</v>
      </c>
      <c r="AT210" s="215" t="s">
        <v>75</v>
      </c>
      <c r="AU210" s="215" t="s">
        <v>84</v>
      </c>
      <c r="AY210" s="214" t="s">
        <v>137</v>
      </c>
      <c r="BK210" s="216">
        <f>SUM(BK211:BK266)</f>
        <v>0</v>
      </c>
    </row>
    <row r="211" s="2" customFormat="1" ht="24.15" customHeight="1">
      <c r="A211" s="38"/>
      <c r="B211" s="39"/>
      <c r="C211" s="217" t="s">
        <v>397</v>
      </c>
      <c r="D211" s="217" t="s">
        <v>141</v>
      </c>
      <c r="E211" s="218" t="s">
        <v>553</v>
      </c>
      <c r="F211" s="219" t="s">
        <v>554</v>
      </c>
      <c r="G211" s="220" t="s">
        <v>276</v>
      </c>
      <c r="H211" s="221">
        <v>284</v>
      </c>
      <c r="I211" s="222"/>
      <c r="J211" s="223">
        <f>ROUND(I211*H211,2)</f>
        <v>0</v>
      </c>
      <c r="K211" s="224"/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140</v>
      </c>
      <c r="AT211" s="229" t="s">
        <v>141</v>
      </c>
      <c r="AU211" s="229" t="s">
        <v>86</v>
      </c>
      <c r="AY211" s="17" t="s">
        <v>137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140</v>
      </c>
      <c r="BM211" s="229" t="s">
        <v>555</v>
      </c>
    </row>
    <row r="212" s="2" customFormat="1">
      <c r="A212" s="38"/>
      <c r="B212" s="39"/>
      <c r="C212" s="40"/>
      <c r="D212" s="231" t="s">
        <v>146</v>
      </c>
      <c r="E212" s="40"/>
      <c r="F212" s="232" t="s">
        <v>556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146</v>
      </c>
      <c r="AU212" s="17" t="s">
        <v>86</v>
      </c>
    </row>
    <row r="213" s="2" customFormat="1">
      <c r="A213" s="38"/>
      <c r="B213" s="39"/>
      <c r="C213" s="40"/>
      <c r="D213" s="250" t="s">
        <v>185</v>
      </c>
      <c r="E213" s="40"/>
      <c r="F213" s="251" t="s">
        <v>557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86</v>
      </c>
    </row>
    <row r="214" s="14" customFormat="1">
      <c r="A214" s="14"/>
      <c r="B214" s="256"/>
      <c r="C214" s="257"/>
      <c r="D214" s="231" t="s">
        <v>150</v>
      </c>
      <c r="E214" s="258" t="s">
        <v>1</v>
      </c>
      <c r="F214" s="259" t="s">
        <v>558</v>
      </c>
      <c r="G214" s="257"/>
      <c r="H214" s="258" t="s">
        <v>1</v>
      </c>
      <c r="I214" s="260"/>
      <c r="J214" s="257"/>
      <c r="K214" s="257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150</v>
      </c>
      <c r="AU214" s="265" t="s">
        <v>86</v>
      </c>
      <c r="AV214" s="14" t="s">
        <v>84</v>
      </c>
      <c r="AW214" s="14" t="s">
        <v>32</v>
      </c>
      <c r="AX214" s="14" t="s">
        <v>76</v>
      </c>
      <c r="AY214" s="265" t="s">
        <v>137</v>
      </c>
    </row>
    <row r="215" s="13" customFormat="1">
      <c r="A215" s="13"/>
      <c r="B215" s="237"/>
      <c r="C215" s="238"/>
      <c r="D215" s="231" t="s">
        <v>150</v>
      </c>
      <c r="E215" s="239" t="s">
        <v>1</v>
      </c>
      <c r="F215" s="240" t="s">
        <v>559</v>
      </c>
      <c r="G215" s="238"/>
      <c r="H215" s="241">
        <v>284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150</v>
      </c>
      <c r="AU215" s="247" t="s">
        <v>86</v>
      </c>
      <c r="AV215" s="13" t="s">
        <v>86</v>
      </c>
      <c r="AW215" s="13" t="s">
        <v>32</v>
      </c>
      <c r="AX215" s="13" t="s">
        <v>84</v>
      </c>
      <c r="AY215" s="247" t="s">
        <v>137</v>
      </c>
    </row>
    <row r="216" s="2" customFormat="1" ht="33" customHeight="1">
      <c r="A216" s="38"/>
      <c r="B216" s="39"/>
      <c r="C216" s="217" t="s">
        <v>408</v>
      </c>
      <c r="D216" s="217" t="s">
        <v>141</v>
      </c>
      <c r="E216" s="218" t="s">
        <v>560</v>
      </c>
      <c r="F216" s="219" t="s">
        <v>561</v>
      </c>
      <c r="G216" s="220" t="s">
        <v>276</v>
      </c>
      <c r="H216" s="221">
        <v>728</v>
      </c>
      <c r="I216" s="222"/>
      <c r="J216" s="223">
        <f>ROUND(I216*H216,2)</f>
        <v>0</v>
      </c>
      <c r="K216" s="224"/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140</v>
      </c>
      <c r="AT216" s="229" t="s">
        <v>141</v>
      </c>
      <c r="AU216" s="229" t="s">
        <v>86</v>
      </c>
      <c r="AY216" s="17" t="s">
        <v>137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140</v>
      </c>
      <c r="BM216" s="229" t="s">
        <v>562</v>
      </c>
    </row>
    <row r="217" s="2" customFormat="1">
      <c r="A217" s="38"/>
      <c r="B217" s="39"/>
      <c r="C217" s="40"/>
      <c r="D217" s="231" t="s">
        <v>146</v>
      </c>
      <c r="E217" s="40"/>
      <c r="F217" s="232" t="s">
        <v>563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86</v>
      </c>
    </row>
    <row r="218" s="2" customFormat="1">
      <c r="A218" s="38"/>
      <c r="B218" s="39"/>
      <c r="C218" s="40"/>
      <c r="D218" s="250" t="s">
        <v>185</v>
      </c>
      <c r="E218" s="40"/>
      <c r="F218" s="251" t="s">
        <v>564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86</v>
      </c>
    </row>
    <row r="219" s="14" customFormat="1">
      <c r="A219" s="14"/>
      <c r="B219" s="256"/>
      <c r="C219" s="257"/>
      <c r="D219" s="231" t="s">
        <v>150</v>
      </c>
      <c r="E219" s="258" t="s">
        <v>1</v>
      </c>
      <c r="F219" s="259" t="s">
        <v>565</v>
      </c>
      <c r="G219" s="257"/>
      <c r="H219" s="258" t="s">
        <v>1</v>
      </c>
      <c r="I219" s="260"/>
      <c r="J219" s="257"/>
      <c r="K219" s="257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150</v>
      </c>
      <c r="AU219" s="265" t="s">
        <v>86</v>
      </c>
      <c r="AV219" s="14" t="s">
        <v>84</v>
      </c>
      <c r="AW219" s="14" t="s">
        <v>32</v>
      </c>
      <c r="AX219" s="14" t="s">
        <v>76</v>
      </c>
      <c r="AY219" s="265" t="s">
        <v>137</v>
      </c>
    </row>
    <row r="220" s="14" customFormat="1">
      <c r="A220" s="14"/>
      <c r="B220" s="256"/>
      <c r="C220" s="257"/>
      <c r="D220" s="231" t="s">
        <v>150</v>
      </c>
      <c r="E220" s="258" t="s">
        <v>1</v>
      </c>
      <c r="F220" s="259" t="s">
        <v>566</v>
      </c>
      <c r="G220" s="257"/>
      <c r="H220" s="258" t="s">
        <v>1</v>
      </c>
      <c r="I220" s="260"/>
      <c r="J220" s="257"/>
      <c r="K220" s="257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150</v>
      </c>
      <c r="AU220" s="265" t="s">
        <v>86</v>
      </c>
      <c r="AV220" s="14" t="s">
        <v>84</v>
      </c>
      <c r="AW220" s="14" t="s">
        <v>32</v>
      </c>
      <c r="AX220" s="14" t="s">
        <v>76</v>
      </c>
      <c r="AY220" s="265" t="s">
        <v>137</v>
      </c>
    </row>
    <row r="221" s="13" customFormat="1">
      <c r="A221" s="13"/>
      <c r="B221" s="237"/>
      <c r="C221" s="238"/>
      <c r="D221" s="231" t="s">
        <v>150</v>
      </c>
      <c r="E221" s="239" t="s">
        <v>1</v>
      </c>
      <c r="F221" s="240" t="s">
        <v>312</v>
      </c>
      <c r="G221" s="238"/>
      <c r="H221" s="241">
        <v>723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150</v>
      </c>
      <c r="AU221" s="247" t="s">
        <v>86</v>
      </c>
      <c r="AV221" s="13" t="s">
        <v>86</v>
      </c>
      <c r="AW221" s="13" t="s">
        <v>32</v>
      </c>
      <c r="AX221" s="13" t="s">
        <v>76</v>
      </c>
      <c r="AY221" s="247" t="s">
        <v>137</v>
      </c>
    </row>
    <row r="222" s="13" customFormat="1">
      <c r="A222" s="13"/>
      <c r="B222" s="237"/>
      <c r="C222" s="238"/>
      <c r="D222" s="231" t="s">
        <v>150</v>
      </c>
      <c r="E222" s="239" t="s">
        <v>1</v>
      </c>
      <c r="F222" s="240" t="s">
        <v>567</v>
      </c>
      <c r="G222" s="238"/>
      <c r="H222" s="241">
        <v>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150</v>
      </c>
      <c r="AU222" s="247" t="s">
        <v>86</v>
      </c>
      <c r="AV222" s="13" t="s">
        <v>86</v>
      </c>
      <c r="AW222" s="13" t="s">
        <v>32</v>
      </c>
      <c r="AX222" s="13" t="s">
        <v>76</v>
      </c>
      <c r="AY222" s="247" t="s">
        <v>137</v>
      </c>
    </row>
    <row r="223" s="15" customFormat="1">
      <c r="A223" s="15"/>
      <c r="B223" s="266"/>
      <c r="C223" s="267"/>
      <c r="D223" s="231" t="s">
        <v>150</v>
      </c>
      <c r="E223" s="268" t="s">
        <v>1</v>
      </c>
      <c r="F223" s="269" t="s">
        <v>298</v>
      </c>
      <c r="G223" s="267"/>
      <c r="H223" s="270">
        <v>728</v>
      </c>
      <c r="I223" s="271"/>
      <c r="J223" s="267"/>
      <c r="K223" s="267"/>
      <c r="L223" s="272"/>
      <c r="M223" s="273"/>
      <c r="N223" s="274"/>
      <c r="O223" s="274"/>
      <c r="P223" s="274"/>
      <c r="Q223" s="274"/>
      <c r="R223" s="274"/>
      <c r="S223" s="274"/>
      <c r="T223" s="27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6" t="s">
        <v>150</v>
      </c>
      <c r="AU223" s="276" t="s">
        <v>86</v>
      </c>
      <c r="AV223" s="15" t="s">
        <v>140</v>
      </c>
      <c r="AW223" s="15" t="s">
        <v>32</v>
      </c>
      <c r="AX223" s="15" t="s">
        <v>84</v>
      </c>
      <c r="AY223" s="276" t="s">
        <v>137</v>
      </c>
    </row>
    <row r="224" s="2" customFormat="1" ht="21.75" customHeight="1">
      <c r="A224" s="38"/>
      <c r="B224" s="39"/>
      <c r="C224" s="217" t="s">
        <v>417</v>
      </c>
      <c r="D224" s="217" t="s">
        <v>141</v>
      </c>
      <c r="E224" s="218" t="s">
        <v>568</v>
      </c>
      <c r="F224" s="219" t="s">
        <v>569</v>
      </c>
      <c r="G224" s="220" t="s">
        <v>276</v>
      </c>
      <c r="H224" s="221">
        <v>728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140</v>
      </c>
      <c r="AT224" s="229" t="s">
        <v>141</v>
      </c>
      <c r="AU224" s="229" t="s">
        <v>86</v>
      </c>
      <c r="AY224" s="17" t="s">
        <v>137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140</v>
      </c>
      <c r="BM224" s="229" t="s">
        <v>570</v>
      </c>
    </row>
    <row r="225" s="2" customFormat="1">
      <c r="A225" s="38"/>
      <c r="B225" s="39"/>
      <c r="C225" s="40"/>
      <c r="D225" s="231" t="s">
        <v>146</v>
      </c>
      <c r="E225" s="40"/>
      <c r="F225" s="232" t="s">
        <v>571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146</v>
      </c>
      <c r="AU225" s="17" t="s">
        <v>86</v>
      </c>
    </row>
    <row r="226" s="2" customFormat="1">
      <c r="A226" s="38"/>
      <c r="B226" s="39"/>
      <c r="C226" s="40"/>
      <c r="D226" s="250" t="s">
        <v>185</v>
      </c>
      <c r="E226" s="40"/>
      <c r="F226" s="251" t="s">
        <v>572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185</v>
      </c>
      <c r="AU226" s="17" t="s">
        <v>86</v>
      </c>
    </row>
    <row r="227" s="13" customFormat="1">
      <c r="A227" s="13"/>
      <c r="B227" s="237"/>
      <c r="C227" s="238"/>
      <c r="D227" s="231" t="s">
        <v>150</v>
      </c>
      <c r="E227" s="239" t="s">
        <v>1</v>
      </c>
      <c r="F227" s="240" t="s">
        <v>573</v>
      </c>
      <c r="G227" s="238"/>
      <c r="H227" s="241">
        <v>728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150</v>
      </c>
      <c r="AU227" s="247" t="s">
        <v>86</v>
      </c>
      <c r="AV227" s="13" t="s">
        <v>86</v>
      </c>
      <c r="AW227" s="13" t="s">
        <v>32</v>
      </c>
      <c r="AX227" s="13" t="s">
        <v>84</v>
      </c>
      <c r="AY227" s="247" t="s">
        <v>137</v>
      </c>
    </row>
    <row r="228" s="2" customFormat="1" ht="21.75" customHeight="1">
      <c r="A228" s="38"/>
      <c r="B228" s="39"/>
      <c r="C228" s="217" t="s">
        <v>7</v>
      </c>
      <c r="D228" s="217" t="s">
        <v>141</v>
      </c>
      <c r="E228" s="218" t="s">
        <v>574</v>
      </c>
      <c r="F228" s="219" t="s">
        <v>575</v>
      </c>
      <c r="G228" s="220" t="s">
        <v>276</v>
      </c>
      <c r="H228" s="221">
        <v>728</v>
      </c>
      <c r="I228" s="222"/>
      <c r="J228" s="223">
        <f>ROUND(I228*H228,2)</f>
        <v>0</v>
      </c>
      <c r="K228" s="224"/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140</v>
      </c>
      <c r="AT228" s="229" t="s">
        <v>141</v>
      </c>
      <c r="AU228" s="229" t="s">
        <v>86</v>
      </c>
      <c r="AY228" s="17" t="s">
        <v>137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140</v>
      </c>
      <c r="BM228" s="229" t="s">
        <v>576</v>
      </c>
    </row>
    <row r="229" s="2" customFormat="1">
      <c r="A229" s="38"/>
      <c r="B229" s="39"/>
      <c r="C229" s="40"/>
      <c r="D229" s="231" t="s">
        <v>146</v>
      </c>
      <c r="E229" s="40"/>
      <c r="F229" s="232" t="s">
        <v>577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146</v>
      </c>
      <c r="AU229" s="17" t="s">
        <v>86</v>
      </c>
    </row>
    <row r="230" s="2" customFormat="1">
      <c r="A230" s="38"/>
      <c r="B230" s="39"/>
      <c r="C230" s="40"/>
      <c r="D230" s="250" t="s">
        <v>185</v>
      </c>
      <c r="E230" s="40"/>
      <c r="F230" s="251" t="s">
        <v>578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185</v>
      </c>
      <c r="AU230" s="17" t="s">
        <v>86</v>
      </c>
    </row>
    <row r="231" s="13" customFormat="1">
      <c r="A231" s="13"/>
      <c r="B231" s="237"/>
      <c r="C231" s="238"/>
      <c r="D231" s="231" t="s">
        <v>150</v>
      </c>
      <c r="E231" s="239" t="s">
        <v>1</v>
      </c>
      <c r="F231" s="240" t="s">
        <v>573</v>
      </c>
      <c r="G231" s="238"/>
      <c r="H231" s="241">
        <v>728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150</v>
      </c>
      <c r="AU231" s="247" t="s">
        <v>86</v>
      </c>
      <c r="AV231" s="13" t="s">
        <v>86</v>
      </c>
      <c r="AW231" s="13" t="s">
        <v>32</v>
      </c>
      <c r="AX231" s="13" t="s">
        <v>84</v>
      </c>
      <c r="AY231" s="247" t="s">
        <v>137</v>
      </c>
    </row>
    <row r="232" s="2" customFormat="1" ht="33" customHeight="1">
      <c r="A232" s="38"/>
      <c r="B232" s="39"/>
      <c r="C232" s="217" t="s">
        <v>348</v>
      </c>
      <c r="D232" s="217" t="s">
        <v>141</v>
      </c>
      <c r="E232" s="218" t="s">
        <v>579</v>
      </c>
      <c r="F232" s="219" t="s">
        <v>580</v>
      </c>
      <c r="G232" s="220" t="s">
        <v>276</v>
      </c>
      <c r="H232" s="221">
        <v>728</v>
      </c>
      <c r="I232" s="222"/>
      <c r="J232" s="223">
        <f>ROUND(I232*H232,2)</f>
        <v>0</v>
      </c>
      <c r="K232" s="224"/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140</v>
      </c>
      <c r="AT232" s="229" t="s">
        <v>141</v>
      </c>
      <c r="AU232" s="229" t="s">
        <v>86</v>
      </c>
      <c r="AY232" s="17" t="s">
        <v>137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140</v>
      </c>
      <c r="BM232" s="229" t="s">
        <v>581</v>
      </c>
    </row>
    <row r="233" s="2" customFormat="1">
      <c r="A233" s="38"/>
      <c r="B233" s="39"/>
      <c r="C233" s="40"/>
      <c r="D233" s="231" t="s">
        <v>146</v>
      </c>
      <c r="E233" s="40"/>
      <c r="F233" s="232" t="s">
        <v>582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146</v>
      </c>
      <c r="AU233" s="17" t="s">
        <v>86</v>
      </c>
    </row>
    <row r="234" s="2" customFormat="1">
      <c r="A234" s="38"/>
      <c r="B234" s="39"/>
      <c r="C234" s="40"/>
      <c r="D234" s="250" t="s">
        <v>185</v>
      </c>
      <c r="E234" s="40"/>
      <c r="F234" s="251" t="s">
        <v>583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185</v>
      </c>
      <c r="AU234" s="17" t="s">
        <v>86</v>
      </c>
    </row>
    <row r="235" s="14" customFormat="1">
      <c r="A235" s="14"/>
      <c r="B235" s="256"/>
      <c r="C235" s="257"/>
      <c r="D235" s="231" t="s">
        <v>150</v>
      </c>
      <c r="E235" s="258" t="s">
        <v>1</v>
      </c>
      <c r="F235" s="259" t="s">
        <v>584</v>
      </c>
      <c r="G235" s="257"/>
      <c r="H235" s="258" t="s">
        <v>1</v>
      </c>
      <c r="I235" s="260"/>
      <c r="J235" s="257"/>
      <c r="K235" s="257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150</v>
      </c>
      <c r="AU235" s="265" t="s">
        <v>86</v>
      </c>
      <c r="AV235" s="14" t="s">
        <v>84</v>
      </c>
      <c r="AW235" s="14" t="s">
        <v>32</v>
      </c>
      <c r="AX235" s="14" t="s">
        <v>76</v>
      </c>
      <c r="AY235" s="265" t="s">
        <v>137</v>
      </c>
    </row>
    <row r="236" s="14" customFormat="1">
      <c r="A236" s="14"/>
      <c r="B236" s="256"/>
      <c r="C236" s="257"/>
      <c r="D236" s="231" t="s">
        <v>150</v>
      </c>
      <c r="E236" s="258" t="s">
        <v>1</v>
      </c>
      <c r="F236" s="259" t="s">
        <v>566</v>
      </c>
      <c r="G236" s="257"/>
      <c r="H236" s="258" t="s">
        <v>1</v>
      </c>
      <c r="I236" s="260"/>
      <c r="J236" s="257"/>
      <c r="K236" s="257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150</v>
      </c>
      <c r="AU236" s="265" t="s">
        <v>86</v>
      </c>
      <c r="AV236" s="14" t="s">
        <v>84</v>
      </c>
      <c r="AW236" s="14" t="s">
        <v>32</v>
      </c>
      <c r="AX236" s="14" t="s">
        <v>76</v>
      </c>
      <c r="AY236" s="265" t="s">
        <v>137</v>
      </c>
    </row>
    <row r="237" s="13" customFormat="1">
      <c r="A237" s="13"/>
      <c r="B237" s="237"/>
      <c r="C237" s="238"/>
      <c r="D237" s="231" t="s">
        <v>150</v>
      </c>
      <c r="E237" s="239" t="s">
        <v>1</v>
      </c>
      <c r="F237" s="240" t="s">
        <v>312</v>
      </c>
      <c r="G237" s="238"/>
      <c r="H237" s="241">
        <v>723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150</v>
      </c>
      <c r="AU237" s="247" t="s">
        <v>86</v>
      </c>
      <c r="AV237" s="13" t="s">
        <v>86</v>
      </c>
      <c r="AW237" s="13" t="s">
        <v>32</v>
      </c>
      <c r="AX237" s="13" t="s">
        <v>76</v>
      </c>
      <c r="AY237" s="247" t="s">
        <v>137</v>
      </c>
    </row>
    <row r="238" s="13" customFormat="1">
      <c r="A238" s="13"/>
      <c r="B238" s="237"/>
      <c r="C238" s="238"/>
      <c r="D238" s="231" t="s">
        <v>150</v>
      </c>
      <c r="E238" s="239" t="s">
        <v>1</v>
      </c>
      <c r="F238" s="240" t="s">
        <v>567</v>
      </c>
      <c r="G238" s="238"/>
      <c r="H238" s="241">
        <v>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150</v>
      </c>
      <c r="AU238" s="247" t="s">
        <v>86</v>
      </c>
      <c r="AV238" s="13" t="s">
        <v>86</v>
      </c>
      <c r="AW238" s="13" t="s">
        <v>32</v>
      </c>
      <c r="AX238" s="13" t="s">
        <v>76</v>
      </c>
      <c r="AY238" s="247" t="s">
        <v>137</v>
      </c>
    </row>
    <row r="239" s="15" customFormat="1">
      <c r="A239" s="15"/>
      <c r="B239" s="266"/>
      <c r="C239" s="267"/>
      <c r="D239" s="231" t="s">
        <v>150</v>
      </c>
      <c r="E239" s="268" t="s">
        <v>1</v>
      </c>
      <c r="F239" s="269" t="s">
        <v>298</v>
      </c>
      <c r="G239" s="267"/>
      <c r="H239" s="270">
        <v>728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6" t="s">
        <v>150</v>
      </c>
      <c r="AU239" s="276" t="s">
        <v>86</v>
      </c>
      <c r="AV239" s="15" t="s">
        <v>140</v>
      </c>
      <c r="AW239" s="15" t="s">
        <v>32</v>
      </c>
      <c r="AX239" s="15" t="s">
        <v>84</v>
      </c>
      <c r="AY239" s="276" t="s">
        <v>137</v>
      </c>
    </row>
    <row r="240" s="2" customFormat="1" ht="33" customHeight="1">
      <c r="A240" s="38"/>
      <c r="B240" s="39"/>
      <c r="C240" s="217" t="s">
        <v>433</v>
      </c>
      <c r="D240" s="217" t="s">
        <v>141</v>
      </c>
      <c r="E240" s="218" t="s">
        <v>585</v>
      </c>
      <c r="F240" s="219" t="s">
        <v>586</v>
      </c>
      <c r="G240" s="220" t="s">
        <v>276</v>
      </c>
      <c r="H240" s="221">
        <v>281</v>
      </c>
      <c r="I240" s="222"/>
      <c r="J240" s="223">
        <f>ROUND(I240*H240,2)</f>
        <v>0</v>
      </c>
      <c r="K240" s="224"/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0.089219999999999994</v>
      </c>
      <c r="R240" s="227">
        <f>Q240*H240</f>
        <v>25.070819999999998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140</v>
      </c>
      <c r="AT240" s="229" t="s">
        <v>141</v>
      </c>
      <c r="AU240" s="229" t="s">
        <v>86</v>
      </c>
      <c r="AY240" s="17" t="s">
        <v>137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140</v>
      </c>
      <c r="BM240" s="229" t="s">
        <v>587</v>
      </c>
    </row>
    <row r="241" s="2" customFormat="1">
      <c r="A241" s="38"/>
      <c r="B241" s="39"/>
      <c r="C241" s="40"/>
      <c r="D241" s="231" t="s">
        <v>146</v>
      </c>
      <c r="E241" s="40"/>
      <c r="F241" s="232" t="s">
        <v>588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146</v>
      </c>
      <c r="AU241" s="17" t="s">
        <v>86</v>
      </c>
    </row>
    <row r="242" s="2" customFormat="1">
      <c r="A242" s="38"/>
      <c r="B242" s="39"/>
      <c r="C242" s="40"/>
      <c r="D242" s="250" t="s">
        <v>185</v>
      </c>
      <c r="E242" s="40"/>
      <c r="F242" s="251" t="s">
        <v>589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185</v>
      </c>
      <c r="AU242" s="17" t="s">
        <v>86</v>
      </c>
    </row>
    <row r="243" s="13" customFormat="1">
      <c r="A243" s="13"/>
      <c r="B243" s="237"/>
      <c r="C243" s="238"/>
      <c r="D243" s="231" t="s">
        <v>150</v>
      </c>
      <c r="E243" s="239" t="s">
        <v>1</v>
      </c>
      <c r="F243" s="240" t="s">
        <v>590</v>
      </c>
      <c r="G243" s="238"/>
      <c r="H243" s="241">
        <v>260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150</v>
      </c>
      <c r="AU243" s="247" t="s">
        <v>86</v>
      </c>
      <c r="AV243" s="13" t="s">
        <v>86</v>
      </c>
      <c r="AW243" s="13" t="s">
        <v>32</v>
      </c>
      <c r="AX243" s="13" t="s">
        <v>76</v>
      </c>
      <c r="AY243" s="247" t="s">
        <v>137</v>
      </c>
    </row>
    <row r="244" s="13" customFormat="1">
      <c r="A244" s="13"/>
      <c r="B244" s="237"/>
      <c r="C244" s="238"/>
      <c r="D244" s="231" t="s">
        <v>150</v>
      </c>
      <c r="E244" s="239" t="s">
        <v>1</v>
      </c>
      <c r="F244" s="240" t="s">
        <v>591</v>
      </c>
      <c r="G244" s="238"/>
      <c r="H244" s="241">
        <v>13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150</v>
      </c>
      <c r="AU244" s="247" t="s">
        <v>86</v>
      </c>
      <c r="AV244" s="13" t="s">
        <v>86</v>
      </c>
      <c r="AW244" s="13" t="s">
        <v>32</v>
      </c>
      <c r="AX244" s="13" t="s">
        <v>76</v>
      </c>
      <c r="AY244" s="247" t="s">
        <v>137</v>
      </c>
    </row>
    <row r="245" s="14" customFormat="1">
      <c r="A245" s="14"/>
      <c r="B245" s="256"/>
      <c r="C245" s="257"/>
      <c r="D245" s="231" t="s">
        <v>150</v>
      </c>
      <c r="E245" s="258" t="s">
        <v>1</v>
      </c>
      <c r="F245" s="259" t="s">
        <v>592</v>
      </c>
      <c r="G245" s="257"/>
      <c r="H245" s="258" t="s">
        <v>1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150</v>
      </c>
      <c r="AU245" s="265" t="s">
        <v>86</v>
      </c>
      <c r="AV245" s="14" t="s">
        <v>84</v>
      </c>
      <c r="AW245" s="14" t="s">
        <v>32</v>
      </c>
      <c r="AX245" s="14" t="s">
        <v>76</v>
      </c>
      <c r="AY245" s="265" t="s">
        <v>137</v>
      </c>
    </row>
    <row r="246" s="13" customFormat="1">
      <c r="A246" s="13"/>
      <c r="B246" s="237"/>
      <c r="C246" s="238"/>
      <c r="D246" s="231" t="s">
        <v>150</v>
      </c>
      <c r="E246" s="239" t="s">
        <v>1</v>
      </c>
      <c r="F246" s="240" t="s">
        <v>593</v>
      </c>
      <c r="G246" s="238"/>
      <c r="H246" s="241">
        <v>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150</v>
      </c>
      <c r="AU246" s="247" t="s">
        <v>86</v>
      </c>
      <c r="AV246" s="13" t="s">
        <v>86</v>
      </c>
      <c r="AW246" s="13" t="s">
        <v>32</v>
      </c>
      <c r="AX246" s="13" t="s">
        <v>76</v>
      </c>
      <c r="AY246" s="247" t="s">
        <v>137</v>
      </c>
    </row>
    <row r="247" s="15" customFormat="1">
      <c r="A247" s="15"/>
      <c r="B247" s="266"/>
      <c r="C247" s="267"/>
      <c r="D247" s="231" t="s">
        <v>150</v>
      </c>
      <c r="E247" s="268" t="s">
        <v>1</v>
      </c>
      <c r="F247" s="269" t="s">
        <v>298</v>
      </c>
      <c r="G247" s="267"/>
      <c r="H247" s="270">
        <v>281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6" t="s">
        <v>150</v>
      </c>
      <c r="AU247" s="276" t="s">
        <v>86</v>
      </c>
      <c r="AV247" s="15" t="s">
        <v>140</v>
      </c>
      <c r="AW247" s="15" t="s">
        <v>32</v>
      </c>
      <c r="AX247" s="15" t="s">
        <v>84</v>
      </c>
      <c r="AY247" s="276" t="s">
        <v>137</v>
      </c>
    </row>
    <row r="248" s="2" customFormat="1" ht="16.5" customHeight="1">
      <c r="A248" s="38"/>
      <c r="B248" s="39"/>
      <c r="C248" s="277" t="s">
        <v>594</v>
      </c>
      <c r="D248" s="277" t="s">
        <v>508</v>
      </c>
      <c r="E248" s="278" t="s">
        <v>595</v>
      </c>
      <c r="F248" s="279" t="s">
        <v>596</v>
      </c>
      <c r="G248" s="280" t="s">
        <v>276</v>
      </c>
      <c r="H248" s="281">
        <v>267.80000000000001</v>
      </c>
      <c r="I248" s="282"/>
      <c r="J248" s="283">
        <f>ROUND(I248*H248,2)</f>
        <v>0</v>
      </c>
      <c r="K248" s="284"/>
      <c r="L248" s="285"/>
      <c r="M248" s="286" t="s">
        <v>1</v>
      </c>
      <c r="N248" s="287" t="s">
        <v>41</v>
      </c>
      <c r="O248" s="91"/>
      <c r="P248" s="227">
        <f>O248*H248</f>
        <v>0</v>
      </c>
      <c r="Q248" s="227">
        <v>0.13200000000000001</v>
      </c>
      <c r="R248" s="227">
        <f>Q248*H248</f>
        <v>35.349600000000002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192</v>
      </c>
      <c r="AT248" s="229" t="s">
        <v>508</v>
      </c>
      <c r="AU248" s="229" t="s">
        <v>86</v>
      </c>
      <c r="AY248" s="17" t="s">
        <v>137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140</v>
      </c>
      <c r="BM248" s="229" t="s">
        <v>597</v>
      </c>
    </row>
    <row r="249" s="2" customFormat="1">
      <c r="A249" s="38"/>
      <c r="B249" s="39"/>
      <c r="C249" s="40"/>
      <c r="D249" s="231" t="s">
        <v>146</v>
      </c>
      <c r="E249" s="40"/>
      <c r="F249" s="232" t="s">
        <v>598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146</v>
      </c>
      <c r="AU249" s="17" t="s">
        <v>86</v>
      </c>
    </row>
    <row r="250" s="13" customFormat="1">
      <c r="A250" s="13"/>
      <c r="B250" s="237"/>
      <c r="C250" s="238"/>
      <c r="D250" s="231" t="s">
        <v>150</v>
      </c>
      <c r="E250" s="239" t="s">
        <v>1</v>
      </c>
      <c r="F250" s="240" t="s">
        <v>590</v>
      </c>
      <c r="G250" s="238"/>
      <c r="H250" s="241">
        <v>260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150</v>
      </c>
      <c r="AU250" s="247" t="s">
        <v>86</v>
      </c>
      <c r="AV250" s="13" t="s">
        <v>86</v>
      </c>
      <c r="AW250" s="13" t="s">
        <v>32</v>
      </c>
      <c r="AX250" s="13" t="s">
        <v>84</v>
      </c>
      <c r="AY250" s="247" t="s">
        <v>137</v>
      </c>
    </row>
    <row r="251" s="13" customFormat="1">
      <c r="A251" s="13"/>
      <c r="B251" s="237"/>
      <c r="C251" s="238"/>
      <c r="D251" s="231" t="s">
        <v>150</v>
      </c>
      <c r="E251" s="238"/>
      <c r="F251" s="240" t="s">
        <v>599</v>
      </c>
      <c r="G251" s="238"/>
      <c r="H251" s="241">
        <v>267.80000000000001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150</v>
      </c>
      <c r="AU251" s="247" t="s">
        <v>86</v>
      </c>
      <c r="AV251" s="13" t="s">
        <v>86</v>
      </c>
      <c r="AW251" s="13" t="s">
        <v>4</v>
      </c>
      <c r="AX251" s="13" t="s">
        <v>84</v>
      </c>
      <c r="AY251" s="247" t="s">
        <v>137</v>
      </c>
    </row>
    <row r="252" s="2" customFormat="1" ht="24.15" customHeight="1">
      <c r="A252" s="38"/>
      <c r="B252" s="39"/>
      <c r="C252" s="277" t="s">
        <v>269</v>
      </c>
      <c r="D252" s="277" t="s">
        <v>508</v>
      </c>
      <c r="E252" s="278" t="s">
        <v>600</v>
      </c>
      <c r="F252" s="279" t="s">
        <v>601</v>
      </c>
      <c r="G252" s="280" t="s">
        <v>276</v>
      </c>
      <c r="H252" s="281">
        <v>13.390000000000001</v>
      </c>
      <c r="I252" s="282"/>
      <c r="J252" s="283">
        <f>ROUND(I252*H252,2)</f>
        <v>0</v>
      </c>
      <c r="K252" s="284"/>
      <c r="L252" s="285"/>
      <c r="M252" s="286" t="s">
        <v>1</v>
      </c>
      <c r="N252" s="287" t="s">
        <v>41</v>
      </c>
      <c r="O252" s="91"/>
      <c r="P252" s="227">
        <f>O252*H252</f>
        <v>0</v>
      </c>
      <c r="Q252" s="227">
        <v>0.13100000000000001</v>
      </c>
      <c r="R252" s="227">
        <f>Q252*H252</f>
        <v>1.7540900000000002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192</v>
      </c>
      <c r="AT252" s="229" t="s">
        <v>508</v>
      </c>
      <c r="AU252" s="229" t="s">
        <v>86</v>
      </c>
      <c r="AY252" s="17" t="s">
        <v>137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140</v>
      </c>
      <c r="BM252" s="229" t="s">
        <v>602</v>
      </c>
    </row>
    <row r="253" s="2" customFormat="1">
      <c r="A253" s="38"/>
      <c r="B253" s="39"/>
      <c r="C253" s="40"/>
      <c r="D253" s="231" t="s">
        <v>146</v>
      </c>
      <c r="E253" s="40"/>
      <c r="F253" s="232" t="s">
        <v>603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146</v>
      </c>
      <c r="AU253" s="17" t="s">
        <v>86</v>
      </c>
    </row>
    <row r="254" s="14" customFormat="1">
      <c r="A254" s="14"/>
      <c r="B254" s="256"/>
      <c r="C254" s="257"/>
      <c r="D254" s="231" t="s">
        <v>150</v>
      </c>
      <c r="E254" s="258" t="s">
        <v>1</v>
      </c>
      <c r="F254" s="259" t="s">
        <v>604</v>
      </c>
      <c r="G254" s="257"/>
      <c r="H254" s="258" t="s">
        <v>1</v>
      </c>
      <c r="I254" s="260"/>
      <c r="J254" s="257"/>
      <c r="K254" s="257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150</v>
      </c>
      <c r="AU254" s="265" t="s">
        <v>86</v>
      </c>
      <c r="AV254" s="14" t="s">
        <v>84</v>
      </c>
      <c r="AW254" s="14" t="s">
        <v>32</v>
      </c>
      <c r="AX254" s="14" t="s">
        <v>76</v>
      </c>
      <c r="AY254" s="265" t="s">
        <v>137</v>
      </c>
    </row>
    <row r="255" s="13" customFormat="1">
      <c r="A255" s="13"/>
      <c r="B255" s="237"/>
      <c r="C255" s="238"/>
      <c r="D255" s="231" t="s">
        <v>150</v>
      </c>
      <c r="E255" s="239" t="s">
        <v>1</v>
      </c>
      <c r="F255" s="240" t="s">
        <v>605</v>
      </c>
      <c r="G255" s="238"/>
      <c r="H255" s="241">
        <v>13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150</v>
      </c>
      <c r="AU255" s="247" t="s">
        <v>86</v>
      </c>
      <c r="AV255" s="13" t="s">
        <v>86</v>
      </c>
      <c r="AW255" s="13" t="s">
        <v>32</v>
      </c>
      <c r="AX255" s="13" t="s">
        <v>84</v>
      </c>
      <c r="AY255" s="247" t="s">
        <v>137</v>
      </c>
    </row>
    <row r="256" s="13" customFormat="1">
      <c r="A256" s="13"/>
      <c r="B256" s="237"/>
      <c r="C256" s="238"/>
      <c r="D256" s="231" t="s">
        <v>150</v>
      </c>
      <c r="E256" s="238"/>
      <c r="F256" s="240" t="s">
        <v>606</v>
      </c>
      <c r="G256" s="238"/>
      <c r="H256" s="241">
        <v>13.390000000000001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150</v>
      </c>
      <c r="AU256" s="247" t="s">
        <v>86</v>
      </c>
      <c r="AV256" s="13" t="s">
        <v>86</v>
      </c>
      <c r="AW256" s="13" t="s">
        <v>4</v>
      </c>
      <c r="AX256" s="13" t="s">
        <v>84</v>
      </c>
      <c r="AY256" s="247" t="s">
        <v>137</v>
      </c>
    </row>
    <row r="257" s="2" customFormat="1" ht="24.15" customHeight="1">
      <c r="A257" s="38"/>
      <c r="B257" s="39"/>
      <c r="C257" s="277" t="s">
        <v>607</v>
      </c>
      <c r="D257" s="277" t="s">
        <v>508</v>
      </c>
      <c r="E257" s="278" t="s">
        <v>608</v>
      </c>
      <c r="F257" s="279" t="s">
        <v>609</v>
      </c>
      <c r="G257" s="280" t="s">
        <v>276</v>
      </c>
      <c r="H257" s="281">
        <v>8.2400000000000002</v>
      </c>
      <c r="I257" s="282"/>
      <c r="J257" s="283">
        <f>ROUND(I257*H257,2)</f>
        <v>0</v>
      </c>
      <c r="K257" s="284"/>
      <c r="L257" s="285"/>
      <c r="M257" s="286" t="s">
        <v>1</v>
      </c>
      <c r="N257" s="287" t="s">
        <v>41</v>
      </c>
      <c r="O257" s="91"/>
      <c r="P257" s="227">
        <f>O257*H257</f>
        <v>0</v>
      </c>
      <c r="Q257" s="227">
        <v>0.17000000000000001</v>
      </c>
      <c r="R257" s="227">
        <f>Q257*H257</f>
        <v>1.4008000000000001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192</v>
      </c>
      <c r="AT257" s="229" t="s">
        <v>508</v>
      </c>
      <c r="AU257" s="229" t="s">
        <v>86</v>
      </c>
      <c r="AY257" s="17" t="s">
        <v>137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140</v>
      </c>
      <c r="BM257" s="229" t="s">
        <v>610</v>
      </c>
    </row>
    <row r="258" s="2" customFormat="1">
      <c r="A258" s="38"/>
      <c r="B258" s="39"/>
      <c r="C258" s="40"/>
      <c r="D258" s="231" t="s">
        <v>146</v>
      </c>
      <c r="E258" s="40"/>
      <c r="F258" s="232" t="s">
        <v>609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146</v>
      </c>
      <c r="AU258" s="17" t="s">
        <v>86</v>
      </c>
    </row>
    <row r="259" s="14" customFormat="1">
      <c r="A259" s="14"/>
      <c r="B259" s="256"/>
      <c r="C259" s="257"/>
      <c r="D259" s="231" t="s">
        <v>150</v>
      </c>
      <c r="E259" s="258" t="s">
        <v>1</v>
      </c>
      <c r="F259" s="259" t="s">
        <v>592</v>
      </c>
      <c r="G259" s="257"/>
      <c r="H259" s="258" t="s">
        <v>1</v>
      </c>
      <c r="I259" s="260"/>
      <c r="J259" s="257"/>
      <c r="K259" s="257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150</v>
      </c>
      <c r="AU259" s="265" t="s">
        <v>86</v>
      </c>
      <c r="AV259" s="14" t="s">
        <v>84</v>
      </c>
      <c r="AW259" s="14" t="s">
        <v>32</v>
      </c>
      <c r="AX259" s="14" t="s">
        <v>76</v>
      </c>
      <c r="AY259" s="265" t="s">
        <v>137</v>
      </c>
    </row>
    <row r="260" s="13" customFormat="1">
      <c r="A260" s="13"/>
      <c r="B260" s="237"/>
      <c r="C260" s="238"/>
      <c r="D260" s="231" t="s">
        <v>150</v>
      </c>
      <c r="E260" s="239" t="s">
        <v>1</v>
      </c>
      <c r="F260" s="240" t="s">
        <v>611</v>
      </c>
      <c r="G260" s="238"/>
      <c r="H260" s="241">
        <v>8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150</v>
      </c>
      <c r="AU260" s="247" t="s">
        <v>86</v>
      </c>
      <c r="AV260" s="13" t="s">
        <v>86</v>
      </c>
      <c r="AW260" s="13" t="s">
        <v>32</v>
      </c>
      <c r="AX260" s="13" t="s">
        <v>84</v>
      </c>
      <c r="AY260" s="247" t="s">
        <v>137</v>
      </c>
    </row>
    <row r="261" s="13" customFormat="1">
      <c r="A261" s="13"/>
      <c r="B261" s="237"/>
      <c r="C261" s="238"/>
      <c r="D261" s="231" t="s">
        <v>150</v>
      </c>
      <c r="E261" s="238"/>
      <c r="F261" s="240" t="s">
        <v>612</v>
      </c>
      <c r="G261" s="238"/>
      <c r="H261" s="241">
        <v>8.2400000000000002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150</v>
      </c>
      <c r="AU261" s="247" t="s">
        <v>86</v>
      </c>
      <c r="AV261" s="13" t="s">
        <v>86</v>
      </c>
      <c r="AW261" s="13" t="s">
        <v>4</v>
      </c>
      <c r="AX261" s="13" t="s">
        <v>84</v>
      </c>
      <c r="AY261" s="247" t="s">
        <v>137</v>
      </c>
    </row>
    <row r="262" s="2" customFormat="1" ht="21.75" customHeight="1">
      <c r="A262" s="38"/>
      <c r="B262" s="39"/>
      <c r="C262" s="217" t="s">
        <v>613</v>
      </c>
      <c r="D262" s="217" t="s">
        <v>141</v>
      </c>
      <c r="E262" s="218" t="s">
        <v>614</v>
      </c>
      <c r="F262" s="219" t="s">
        <v>615</v>
      </c>
      <c r="G262" s="220" t="s">
        <v>322</v>
      </c>
      <c r="H262" s="221">
        <v>22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0.0035999999999999999</v>
      </c>
      <c r="R262" s="227">
        <f>Q262*H262</f>
        <v>0.079199999999999993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140</v>
      </c>
      <c r="AT262" s="229" t="s">
        <v>141</v>
      </c>
      <c r="AU262" s="229" t="s">
        <v>86</v>
      </c>
      <c r="AY262" s="17" t="s">
        <v>137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140</v>
      </c>
      <c r="BM262" s="229" t="s">
        <v>616</v>
      </c>
    </row>
    <row r="263" s="2" customFormat="1">
      <c r="A263" s="38"/>
      <c r="B263" s="39"/>
      <c r="C263" s="40"/>
      <c r="D263" s="231" t="s">
        <v>146</v>
      </c>
      <c r="E263" s="40"/>
      <c r="F263" s="232" t="s">
        <v>617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146</v>
      </c>
      <c r="AU263" s="17" t="s">
        <v>86</v>
      </c>
    </row>
    <row r="264" s="13" customFormat="1">
      <c r="A264" s="13"/>
      <c r="B264" s="237"/>
      <c r="C264" s="238"/>
      <c r="D264" s="231" t="s">
        <v>150</v>
      </c>
      <c r="E264" s="239" t="s">
        <v>1</v>
      </c>
      <c r="F264" s="240" t="s">
        <v>618</v>
      </c>
      <c r="G264" s="238"/>
      <c r="H264" s="241">
        <v>20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150</v>
      </c>
      <c r="AU264" s="247" t="s">
        <v>86</v>
      </c>
      <c r="AV264" s="13" t="s">
        <v>86</v>
      </c>
      <c r="AW264" s="13" t="s">
        <v>32</v>
      </c>
      <c r="AX264" s="13" t="s">
        <v>76</v>
      </c>
      <c r="AY264" s="247" t="s">
        <v>137</v>
      </c>
    </row>
    <row r="265" s="13" customFormat="1">
      <c r="A265" s="13"/>
      <c r="B265" s="237"/>
      <c r="C265" s="238"/>
      <c r="D265" s="231" t="s">
        <v>150</v>
      </c>
      <c r="E265" s="239" t="s">
        <v>1</v>
      </c>
      <c r="F265" s="240" t="s">
        <v>619</v>
      </c>
      <c r="G265" s="238"/>
      <c r="H265" s="241">
        <v>2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150</v>
      </c>
      <c r="AU265" s="247" t="s">
        <v>86</v>
      </c>
      <c r="AV265" s="13" t="s">
        <v>86</v>
      </c>
      <c r="AW265" s="13" t="s">
        <v>32</v>
      </c>
      <c r="AX265" s="13" t="s">
        <v>76</v>
      </c>
      <c r="AY265" s="247" t="s">
        <v>137</v>
      </c>
    </row>
    <row r="266" s="15" customFormat="1">
      <c r="A266" s="15"/>
      <c r="B266" s="266"/>
      <c r="C266" s="267"/>
      <c r="D266" s="231" t="s">
        <v>150</v>
      </c>
      <c r="E266" s="268" t="s">
        <v>1</v>
      </c>
      <c r="F266" s="269" t="s">
        <v>298</v>
      </c>
      <c r="G266" s="267"/>
      <c r="H266" s="270">
        <v>22</v>
      </c>
      <c r="I266" s="271"/>
      <c r="J266" s="267"/>
      <c r="K266" s="267"/>
      <c r="L266" s="272"/>
      <c r="M266" s="273"/>
      <c r="N266" s="274"/>
      <c r="O266" s="274"/>
      <c r="P266" s="274"/>
      <c r="Q266" s="274"/>
      <c r="R266" s="274"/>
      <c r="S266" s="274"/>
      <c r="T266" s="27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6" t="s">
        <v>150</v>
      </c>
      <c r="AU266" s="276" t="s">
        <v>86</v>
      </c>
      <c r="AV266" s="15" t="s">
        <v>140</v>
      </c>
      <c r="AW266" s="15" t="s">
        <v>32</v>
      </c>
      <c r="AX266" s="15" t="s">
        <v>84</v>
      </c>
      <c r="AY266" s="276" t="s">
        <v>137</v>
      </c>
    </row>
    <row r="267" s="12" customFormat="1" ht="22.8" customHeight="1">
      <c r="A267" s="12"/>
      <c r="B267" s="203"/>
      <c r="C267" s="204"/>
      <c r="D267" s="205" t="s">
        <v>75</v>
      </c>
      <c r="E267" s="248" t="s">
        <v>192</v>
      </c>
      <c r="F267" s="248" t="s">
        <v>620</v>
      </c>
      <c r="G267" s="204"/>
      <c r="H267" s="204"/>
      <c r="I267" s="207"/>
      <c r="J267" s="249">
        <f>BK267</f>
        <v>0</v>
      </c>
      <c r="K267" s="204"/>
      <c r="L267" s="209"/>
      <c r="M267" s="210"/>
      <c r="N267" s="211"/>
      <c r="O267" s="211"/>
      <c r="P267" s="212">
        <f>SUM(P268:P351)</f>
        <v>0</v>
      </c>
      <c r="Q267" s="211"/>
      <c r="R267" s="212">
        <f>SUM(R268:R351)</f>
        <v>5.5203239999999996</v>
      </c>
      <c r="S267" s="211"/>
      <c r="T267" s="213">
        <f>SUM(T268:T351)</f>
        <v>1.98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84</v>
      </c>
      <c r="AT267" s="215" t="s">
        <v>75</v>
      </c>
      <c r="AU267" s="215" t="s">
        <v>84</v>
      </c>
      <c r="AY267" s="214" t="s">
        <v>137</v>
      </c>
      <c r="BK267" s="216">
        <f>SUM(BK268:BK351)</f>
        <v>0</v>
      </c>
    </row>
    <row r="268" s="2" customFormat="1" ht="16.5" customHeight="1">
      <c r="A268" s="38"/>
      <c r="B268" s="39"/>
      <c r="C268" s="217" t="s">
        <v>621</v>
      </c>
      <c r="D268" s="217" t="s">
        <v>141</v>
      </c>
      <c r="E268" s="218" t="s">
        <v>622</v>
      </c>
      <c r="F268" s="219" t="s">
        <v>623</v>
      </c>
      <c r="G268" s="220" t="s">
        <v>144</v>
      </c>
      <c r="H268" s="221">
        <v>1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140</v>
      </c>
      <c r="AT268" s="229" t="s">
        <v>141</v>
      </c>
      <c r="AU268" s="229" t="s">
        <v>86</v>
      </c>
      <c r="AY268" s="17" t="s">
        <v>137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140</v>
      </c>
      <c r="BM268" s="229" t="s">
        <v>624</v>
      </c>
    </row>
    <row r="269" s="2" customFormat="1">
      <c r="A269" s="38"/>
      <c r="B269" s="39"/>
      <c r="C269" s="40"/>
      <c r="D269" s="231" t="s">
        <v>146</v>
      </c>
      <c r="E269" s="40"/>
      <c r="F269" s="232" t="s">
        <v>625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146</v>
      </c>
      <c r="AU269" s="17" t="s">
        <v>86</v>
      </c>
    </row>
    <row r="270" s="2" customFormat="1">
      <c r="A270" s="38"/>
      <c r="B270" s="39"/>
      <c r="C270" s="40"/>
      <c r="D270" s="231" t="s">
        <v>148</v>
      </c>
      <c r="E270" s="40"/>
      <c r="F270" s="236" t="s">
        <v>626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148</v>
      </c>
      <c r="AU270" s="17" t="s">
        <v>86</v>
      </c>
    </row>
    <row r="271" s="13" customFormat="1">
      <c r="A271" s="13"/>
      <c r="B271" s="237"/>
      <c r="C271" s="238"/>
      <c r="D271" s="231" t="s">
        <v>150</v>
      </c>
      <c r="E271" s="239" t="s">
        <v>1</v>
      </c>
      <c r="F271" s="240" t="s">
        <v>627</v>
      </c>
      <c r="G271" s="238"/>
      <c r="H271" s="241">
        <v>1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150</v>
      </c>
      <c r="AU271" s="247" t="s">
        <v>86</v>
      </c>
      <c r="AV271" s="13" t="s">
        <v>86</v>
      </c>
      <c r="AW271" s="13" t="s">
        <v>32</v>
      </c>
      <c r="AX271" s="13" t="s">
        <v>84</v>
      </c>
      <c r="AY271" s="247" t="s">
        <v>137</v>
      </c>
    </row>
    <row r="272" s="2" customFormat="1" ht="24.15" customHeight="1">
      <c r="A272" s="38"/>
      <c r="B272" s="39"/>
      <c r="C272" s="217" t="s">
        <v>628</v>
      </c>
      <c r="D272" s="217" t="s">
        <v>141</v>
      </c>
      <c r="E272" s="218" t="s">
        <v>629</v>
      </c>
      <c r="F272" s="219" t="s">
        <v>630</v>
      </c>
      <c r="G272" s="220" t="s">
        <v>322</v>
      </c>
      <c r="H272" s="221">
        <v>10</v>
      </c>
      <c r="I272" s="222"/>
      <c r="J272" s="223">
        <f>ROUND(I272*H272,2)</f>
        <v>0</v>
      </c>
      <c r="K272" s="224"/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1.0000000000000001E-05</v>
      </c>
      <c r="R272" s="227">
        <f>Q272*H272</f>
        <v>0.00010000000000000001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140</v>
      </c>
      <c r="AT272" s="229" t="s">
        <v>141</v>
      </c>
      <c r="AU272" s="229" t="s">
        <v>86</v>
      </c>
      <c r="AY272" s="17" t="s">
        <v>137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140</v>
      </c>
      <c r="BM272" s="229" t="s">
        <v>631</v>
      </c>
    </row>
    <row r="273" s="2" customFormat="1">
      <c r="A273" s="38"/>
      <c r="B273" s="39"/>
      <c r="C273" s="40"/>
      <c r="D273" s="231" t="s">
        <v>146</v>
      </c>
      <c r="E273" s="40"/>
      <c r="F273" s="232" t="s">
        <v>632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146</v>
      </c>
      <c r="AU273" s="17" t="s">
        <v>86</v>
      </c>
    </row>
    <row r="274" s="2" customFormat="1">
      <c r="A274" s="38"/>
      <c r="B274" s="39"/>
      <c r="C274" s="40"/>
      <c r="D274" s="250" t="s">
        <v>185</v>
      </c>
      <c r="E274" s="40"/>
      <c r="F274" s="251" t="s">
        <v>633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185</v>
      </c>
      <c r="AU274" s="17" t="s">
        <v>86</v>
      </c>
    </row>
    <row r="275" s="14" customFormat="1">
      <c r="A275" s="14"/>
      <c r="B275" s="256"/>
      <c r="C275" s="257"/>
      <c r="D275" s="231" t="s">
        <v>150</v>
      </c>
      <c r="E275" s="258" t="s">
        <v>1</v>
      </c>
      <c r="F275" s="259" t="s">
        <v>634</v>
      </c>
      <c r="G275" s="257"/>
      <c r="H275" s="258" t="s">
        <v>1</v>
      </c>
      <c r="I275" s="260"/>
      <c r="J275" s="257"/>
      <c r="K275" s="257"/>
      <c r="L275" s="261"/>
      <c r="M275" s="262"/>
      <c r="N275" s="263"/>
      <c r="O275" s="263"/>
      <c r="P275" s="263"/>
      <c r="Q275" s="263"/>
      <c r="R275" s="263"/>
      <c r="S275" s="263"/>
      <c r="T275" s="26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5" t="s">
        <v>150</v>
      </c>
      <c r="AU275" s="265" t="s">
        <v>86</v>
      </c>
      <c r="AV275" s="14" t="s">
        <v>84</v>
      </c>
      <c r="AW275" s="14" t="s">
        <v>32</v>
      </c>
      <c r="AX275" s="14" t="s">
        <v>76</v>
      </c>
      <c r="AY275" s="265" t="s">
        <v>137</v>
      </c>
    </row>
    <row r="276" s="13" customFormat="1">
      <c r="A276" s="13"/>
      <c r="B276" s="237"/>
      <c r="C276" s="238"/>
      <c r="D276" s="231" t="s">
        <v>150</v>
      </c>
      <c r="E276" s="239" t="s">
        <v>1</v>
      </c>
      <c r="F276" s="240" t="s">
        <v>204</v>
      </c>
      <c r="G276" s="238"/>
      <c r="H276" s="241">
        <v>10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150</v>
      </c>
      <c r="AU276" s="247" t="s">
        <v>86</v>
      </c>
      <c r="AV276" s="13" t="s">
        <v>86</v>
      </c>
      <c r="AW276" s="13" t="s">
        <v>32</v>
      </c>
      <c r="AX276" s="13" t="s">
        <v>84</v>
      </c>
      <c r="AY276" s="247" t="s">
        <v>137</v>
      </c>
    </row>
    <row r="277" s="2" customFormat="1" ht="24.15" customHeight="1">
      <c r="A277" s="38"/>
      <c r="B277" s="39"/>
      <c r="C277" s="277" t="s">
        <v>635</v>
      </c>
      <c r="D277" s="277" t="s">
        <v>508</v>
      </c>
      <c r="E277" s="278" t="s">
        <v>636</v>
      </c>
      <c r="F277" s="279" t="s">
        <v>637</v>
      </c>
      <c r="G277" s="280" t="s">
        <v>322</v>
      </c>
      <c r="H277" s="281">
        <v>10.199999999999999</v>
      </c>
      <c r="I277" s="282"/>
      <c r="J277" s="283">
        <f>ROUND(I277*H277,2)</f>
        <v>0</v>
      </c>
      <c r="K277" s="284"/>
      <c r="L277" s="285"/>
      <c r="M277" s="286" t="s">
        <v>1</v>
      </c>
      <c r="N277" s="287" t="s">
        <v>41</v>
      </c>
      <c r="O277" s="91"/>
      <c r="P277" s="227">
        <f>O277*H277</f>
        <v>0</v>
      </c>
      <c r="Q277" s="227">
        <v>0.0035999999999999999</v>
      </c>
      <c r="R277" s="227">
        <f>Q277*H277</f>
        <v>0.036719999999999996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192</v>
      </c>
      <c r="AT277" s="229" t="s">
        <v>508</v>
      </c>
      <c r="AU277" s="229" t="s">
        <v>86</v>
      </c>
      <c r="AY277" s="17" t="s">
        <v>137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140</v>
      </c>
      <c r="BM277" s="229" t="s">
        <v>638</v>
      </c>
    </row>
    <row r="278" s="2" customFormat="1">
      <c r="A278" s="38"/>
      <c r="B278" s="39"/>
      <c r="C278" s="40"/>
      <c r="D278" s="231" t="s">
        <v>146</v>
      </c>
      <c r="E278" s="40"/>
      <c r="F278" s="232" t="s">
        <v>637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146</v>
      </c>
      <c r="AU278" s="17" t="s">
        <v>86</v>
      </c>
    </row>
    <row r="279" s="13" customFormat="1">
      <c r="A279" s="13"/>
      <c r="B279" s="237"/>
      <c r="C279" s="238"/>
      <c r="D279" s="231" t="s">
        <v>150</v>
      </c>
      <c r="E279" s="238"/>
      <c r="F279" s="240" t="s">
        <v>639</v>
      </c>
      <c r="G279" s="238"/>
      <c r="H279" s="241">
        <v>10.199999999999999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150</v>
      </c>
      <c r="AU279" s="247" t="s">
        <v>86</v>
      </c>
      <c r="AV279" s="13" t="s">
        <v>86</v>
      </c>
      <c r="AW279" s="13" t="s">
        <v>4</v>
      </c>
      <c r="AX279" s="13" t="s">
        <v>84</v>
      </c>
      <c r="AY279" s="247" t="s">
        <v>137</v>
      </c>
    </row>
    <row r="280" s="2" customFormat="1" ht="24.15" customHeight="1">
      <c r="A280" s="38"/>
      <c r="B280" s="39"/>
      <c r="C280" s="217" t="s">
        <v>640</v>
      </c>
      <c r="D280" s="217" t="s">
        <v>141</v>
      </c>
      <c r="E280" s="218" t="s">
        <v>641</v>
      </c>
      <c r="F280" s="219" t="s">
        <v>642</v>
      </c>
      <c r="G280" s="220" t="s">
        <v>361</v>
      </c>
      <c r="H280" s="221">
        <v>3</v>
      </c>
      <c r="I280" s="222"/>
      <c r="J280" s="223">
        <f>ROUND(I280*H280,2)</f>
        <v>0</v>
      </c>
      <c r="K280" s="224"/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140</v>
      </c>
      <c r="AT280" s="229" t="s">
        <v>141</v>
      </c>
      <c r="AU280" s="229" t="s">
        <v>86</v>
      </c>
      <c r="AY280" s="17" t="s">
        <v>137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140</v>
      </c>
      <c r="BM280" s="229" t="s">
        <v>643</v>
      </c>
    </row>
    <row r="281" s="2" customFormat="1">
      <c r="A281" s="38"/>
      <c r="B281" s="39"/>
      <c r="C281" s="40"/>
      <c r="D281" s="231" t="s">
        <v>146</v>
      </c>
      <c r="E281" s="40"/>
      <c r="F281" s="232" t="s">
        <v>644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146</v>
      </c>
      <c r="AU281" s="17" t="s">
        <v>86</v>
      </c>
    </row>
    <row r="282" s="2" customFormat="1">
      <c r="A282" s="38"/>
      <c r="B282" s="39"/>
      <c r="C282" s="40"/>
      <c r="D282" s="250" t="s">
        <v>185</v>
      </c>
      <c r="E282" s="40"/>
      <c r="F282" s="251" t="s">
        <v>645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185</v>
      </c>
      <c r="AU282" s="17" t="s">
        <v>86</v>
      </c>
    </row>
    <row r="283" s="13" customFormat="1">
      <c r="A283" s="13"/>
      <c r="B283" s="237"/>
      <c r="C283" s="238"/>
      <c r="D283" s="231" t="s">
        <v>150</v>
      </c>
      <c r="E283" s="239" t="s">
        <v>1</v>
      </c>
      <c r="F283" s="240" t="s">
        <v>646</v>
      </c>
      <c r="G283" s="238"/>
      <c r="H283" s="241">
        <v>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150</v>
      </c>
      <c r="AU283" s="247" t="s">
        <v>86</v>
      </c>
      <c r="AV283" s="13" t="s">
        <v>86</v>
      </c>
      <c r="AW283" s="13" t="s">
        <v>32</v>
      </c>
      <c r="AX283" s="13" t="s">
        <v>84</v>
      </c>
      <c r="AY283" s="247" t="s">
        <v>137</v>
      </c>
    </row>
    <row r="284" s="2" customFormat="1" ht="16.5" customHeight="1">
      <c r="A284" s="38"/>
      <c r="B284" s="39"/>
      <c r="C284" s="277" t="s">
        <v>647</v>
      </c>
      <c r="D284" s="277" t="s">
        <v>508</v>
      </c>
      <c r="E284" s="278" t="s">
        <v>648</v>
      </c>
      <c r="F284" s="279" t="s">
        <v>649</v>
      </c>
      <c r="G284" s="280" t="s">
        <v>361</v>
      </c>
      <c r="H284" s="281">
        <v>1</v>
      </c>
      <c r="I284" s="282"/>
      <c r="J284" s="283">
        <f>ROUND(I284*H284,2)</f>
        <v>0</v>
      </c>
      <c r="K284" s="284"/>
      <c r="L284" s="285"/>
      <c r="M284" s="286" t="s">
        <v>1</v>
      </c>
      <c r="N284" s="287" t="s">
        <v>41</v>
      </c>
      <c r="O284" s="91"/>
      <c r="P284" s="227">
        <f>O284*H284</f>
        <v>0</v>
      </c>
      <c r="Q284" s="227">
        <v>0.00148</v>
      </c>
      <c r="R284" s="227">
        <f>Q284*H284</f>
        <v>0.00148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192</v>
      </c>
      <c r="AT284" s="229" t="s">
        <v>508</v>
      </c>
      <c r="AU284" s="229" t="s">
        <v>86</v>
      </c>
      <c r="AY284" s="17" t="s">
        <v>137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140</v>
      </c>
      <c r="BM284" s="229" t="s">
        <v>650</v>
      </c>
    </row>
    <row r="285" s="2" customFormat="1">
      <c r="A285" s="38"/>
      <c r="B285" s="39"/>
      <c r="C285" s="40"/>
      <c r="D285" s="231" t="s">
        <v>146</v>
      </c>
      <c r="E285" s="40"/>
      <c r="F285" s="232" t="s">
        <v>649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146</v>
      </c>
      <c r="AU285" s="17" t="s">
        <v>86</v>
      </c>
    </row>
    <row r="286" s="2" customFormat="1" ht="16.5" customHeight="1">
      <c r="A286" s="38"/>
      <c r="B286" s="39"/>
      <c r="C286" s="277" t="s">
        <v>651</v>
      </c>
      <c r="D286" s="277" t="s">
        <v>508</v>
      </c>
      <c r="E286" s="278" t="s">
        <v>652</v>
      </c>
      <c r="F286" s="279" t="s">
        <v>653</v>
      </c>
      <c r="G286" s="280" t="s">
        <v>361</v>
      </c>
      <c r="H286" s="281">
        <v>1</v>
      </c>
      <c r="I286" s="282"/>
      <c r="J286" s="283">
        <f>ROUND(I286*H286,2)</f>
        <v>0</v>
      </c>
      <c r="K286" s="284"/>
      <c r="L286" s="285"/>
      <c r="M286" s="286" t="s">
        <v>1</v>
      </c>
      <c r="N286" s="287" t="s">
        <v>41</v>
      </c>
      <c r="O286" s="91"/>
      <c r="P286" s="227">
        <f>O286*H286</f>
        <v>0</v>
      </c>
      <c r="Q286" s="227">
        <v>0.00087000000000000001</v>
      </c>
      <c r="R286" s="227">
        <f>Q286*H286</f>
        <v>0.00087000000000000001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192</v>
      </c>
      <c r="AT286" s="229" t="s">
        <v>508</v>
      </c>
      <c r="AU286" s="229" t="s">
        <v>86</v>
      </c>
      <c r="AY286" s="17" t="s">
        <v>137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140</v>
      </c>
      <c r="BM286" s="229" t="s">
        <v>654</v>
      </c>
    </row>
    <row r="287" s="2" customFormat="1">
      <c r="A287" s="38"/>
      <c r="B287" s="39"/>
      <c r="C287" s="40"/>
      <c r="D287" s="231" t="s">
        <v>146</v>
      </c>
      <c r="E287" s="40"/>
      <c r="F287" s="232" t="s">
        <v>653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146</v>
      </c>
      <c r="AU287" s="17" t="s">
        <v>86</v>
      </c>
    </row>
    <row r="288" s="2" customFormat="1" ht="16.5" customHeight="1">
      <c r="A288" s="38"/>
      <c r="B288" s="39"/>
      <c r="C288" s="277" t="s">
        <v>655</v>
      </c>
      <c r="D288" s="277" t="s">
        <v>508</v>
      </c>
      <c r="E288" s="278" t="s">
        <v>656</v>
      </c>
      <c r="F288" s="279" t="s">
        <v>657</v>
      </c>
      <c r="G288" s="280" t="s">
        <v>361</v>
      </c>
      <c r="H288" s="281">
        <v>1</v>
      </c>
      <c r="I288" s="282"/>
      <c r="J288" s="283">
        <f>ROUND(I288*H288,2)</f>
        <v>0</v>
      </c>
      <c r="K288" s="284"/>
      <c r="L288" s="285"/>
      <c r="M288" s="286" t="s">
        <v>1</v>
      </c>
      <c r="N288" s="287" t="s">
        <v>41</v>
      </c>
      <c r="O288" s="91"/>
      <c r="P288" s="227">
        <f>O288*H288</f>
        <v>0</v>
      </c>
      <c r="Q288" s="227">
        <v>0.00123</v>
      </c>
      <c r="R288" s="227">
        <f>Q288*H288</f>
        <v>0.00123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192</v>
      </c>
      <c r="AT288" s="229" t="s">
        <v>508</v>
      </c>
      <c r="AU288" s="229" t="s">
        <v>86</v>
      </c>
      <c r="AY288" s="17" t="s">
        <v>137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140</v>
      </c>
      <c r="BM288" s="229" t="s">
        <v>658</v>
      </c>
    </row>
    <row r="289" s="2" customFormat="1">
      <c r="A289" s="38"/>
      <c r="B289" s="39"/>
      <c r="C289" s="40"/>
      <c r="D289" s="231" t="s">
        <v>146</v>
      </c>
      <c r="E289" s="40"/>
      <c r="F289" s="232" t="s">
        <v>657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146</v>
      </c>
      <c r="AU289" s="17" t="s">
        <v>86</v>
      </c>
    </row>
    <row r="290" s="2" customFormat="1" ht="21.75" customHeight="1">
      <c r="A290" s="38"/>
      <c r="B290" s="39"/>
      <c r="C290" s="217" t="s">
        <v>659</v>
      </c>
      <c r="D290" s="217" t="s">
        <v>141</v>
      </c>
      <c r="E290" s="218" t="s">
        <v>660</v>
      </c>
      <c r="F290" s="219" t="s">
        <v>661</v>
      </c>
      <c r="G290" s="220" t="s">
        <v>361</v>
      </c>
      <c r="H290" s="221">
        <v>7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0.00165</v>
      </c>
      <c r="R290" s="227">
        <f>Q290*H290</f>
        <v>0.01155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140</v>
      </c>
      <c r="AT290" s="229" t="s">
        <v>141</v>
      </c>
      <c r="AU290" s="229" t="s">
        <v>86</v>
      </c>
      <c r="AY290" s="17" t="s">
        <v>137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140</v>
      </c>
      <c r="BM290" s="229" t="s">
        <v>662</v>
      </c>
    </row>
    <row r="291" s="2" customFormat="1">
      <c r="A291" s="38"/>
      <c r="B291" s="39"/>
      <c r="C291" s="40"/>
      <c r="D291" s="231" t="s">
        <v>146</v>
      </c>
      <c r="E291" s="40"/>
      <c r="F291" s="232" t="s">
        <v>663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146</v>
      </c>
      <c r="AU291" s="17" t="s">
        <v>86</v>
      </c>
    </row>
    <row r="292" s="14" customFormat="1">
      <c r="A292" s="14"/>
      <c r="B292" s="256"/>
      <c r="C292" s="257"/>
      <c r="D292" s="231" t="s">
        <v>150</v>
      </c>
      <c r="E292" s="258" t="s">
        <v>1</v>
      </c>
      <c r="F292" s="259" t="s">
        <v>664</v>
      </c>
      <c r="G292" s="257"/>
      <c r="H292" s="258" t="s">
        <v>1</v>
      </c>
      <c r="I292" s="260"/>
      <c r="J292" s="257"/>
      <c r="K292" s="257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150</v>
      </c>
      <c r="AU292" s="265" t="s">
        <v>86</v>
      </c>
      <c r="AV292" s="14" t="s">
        <v>84</v>
      </c>
      <c r="AW292" s="14" t="s">
        <v>32</v>
      </c>
      <c r="AX292" s="14" t="s">
        <v>76</v>
      </c>
      <c r="AY292" s="265" t="s">
        <v>137</v>
      </c>
    </row>
    <row r="293" s="13" customFormat="1">
      <c r="A293" s="13"/>
      <c r="B293" s="237"/>
      <c r="C293" s="238"/>
      <c r="D293" s="231" t="s">
        <v>150</v>
      </c>
      <c r="E293" s="239" t="s">
        <v>1</v>
      </c>
      <c r="F293" s="240" t="s">
        <v>665</v>
      </c>
      <c r="G293" s="238"/>
      <c r="H293" s="241">
        <v>7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150</v>
      </c>
      <c r="AU293" s="247" t="s">
        <v>86</v>
      </c>
      <c r="AV293" s="13" t="s">
        <v>86</v>
      </c>
      <c r="AW293" s="13" t="s">
        <v>32</v>
      </c>
      <c r="AX293" s="13" t="s">
        <v>84</v>
      </c>
      <c r="AY293" s="247" t="s">
        <v>137</v>
      </c>
    </row>
    <row r="294" s="2" customFormat="1" ht="24.15" customHeight="1">
      <c r="A294" s="38"/>
      <c r="B294" s="39"/>
      <c r="C294" s="277" t="s">
        <v>666</v>
      </c>
      <c r="D294" s="277" t="s">
        <v>508</v>
      </c>
      <c r="E294" s="278" t="s">
        <v>667</v>
      </c>
      <c r="F294" s="279" t="s">
        <v>668</v>
      </c>
      <c r="G294" s="280" t="s">
        <v>361</v>
      </c>
      <c r="H294" s="281">
        <v>7</v>
      </c>
      <c r="I294" s="282"/>
      <c r="J294" s="283">
        <f>ROUND(I294*H294,2)</f>
        <v>0</v>
      </c>
      <c r="K294" s="284"/>
      <c r="L294" s="285"/>
      <c r="M294" s="286" t="s">
        <v>1</v>
      </c>
      <c r="N294" s="287" t="s">
        <v>41</v>
      </c>
      <c r="O294" s="91"/>
      <c r="P294" s="227">
        <f>O294*H294</f>
        <v>0</v>
      </c>
      <c r="Q294" s="227">
        <v>0.014</v>
      </c>
      <c r="R294" s="227">
        <f>Q294*H294</f>
        <v>0.098000000000000004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192</v>
      </c>
      <c r="AT294" s="229" t="s">
        <v>508</v>
      </c>
      <c r="AU294" s="229" t="s">
        <v>86</v>
      </c>
      <c r="AY294" s="17" t="s">
        <v>137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140</v>
      </c>
      <c r="BM294" s="229" t="s">
        <v>669</v>
      </c>
    </row>
    <row r="295" s="2" customFormat="1">
      <c r="A295" s="38"/>
      <c r="B295" s="39"/>
      <c r="C295" s="40"/>
      <c r="D295" s="231" t="s">
        <v>146</v>
      </c>
      <c r="E295" s="40"/>
      <c r="F295" s="232" t="s">
        <v>668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86</v>
      </c>
    </row>
    <row r="296" s="13" customFormat="1">
      <c r="A296" s="13"/>
      <c r="B296" s="237"/>
      <c r="C296" s="238"/>
      <c r="D296" s="231" t="s">
        <v>150</v>
      </c>
      <c r="E296" s="239" t="s">
        <v>1</v>
      </c>
      <c r="F296" s="240" t="s">
        <v>670</v>
      </c>
      <c r="G296" s="238"/>
      <c r="H296" s="241">
        <v>7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150</v>
      </c>
      <c r="AU296" s="247" t="s">
        <v>86</v>
      </c>
      <c r="AV296" s="13" t="s">
        <v>86</v>
      </c>
      <c r="AW296" s="13" t="s">
        <v>32</v>
      </c>
      <c r="AX296" s="13" t="s">
        <v>84</v>
      </c>
      <c r="AY296" s="247" t="s">
        <v>137</v>
      </c>
    </row>
    <row r="297" s="2" customFormat="1" ht="21.75" customHeight="1">
      <c r="A297" s="38"/>
      <c r="B297" s="39"/>
      <c r="C297" s="217" t="s">
        <v>671</v>
      </c>
      <c r="D297" s="217" t="s">
        <v>141</v>
      </c>
      <c r="E297" s="218" t="s">
        <v>672</v>
      </c>
      <c r="F297" s="219" t="s">
        <v>673</v>
      </c>
      <c r="G297" s="220" t="s">
        <v>322</v>
      </c>
      <c r="H297" s="221">
        <v>10</v>
      </c>
      <c r="I297" s="222"/>
      <c r="J297" s="223">
        <f>ROUND(I297*H297,2)</f>
        <v>0</v>
      </c>
      <c r="K297" s="224"/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140</v>
      </c>
      <c r="AT297" s="229" t="s">
        <v>141</v>
      </c>
      <c r="AU297" s="229" t="s">
        <v>86</v>
      </c>
      <c r="AY297" s="17" t="s">
        <v>137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140</v>
      </c>
      <c r="BM297" s="229" t="s">
        <v>674</v>
      </c>
    </row>
    <row r="298" s="2" customFormat="1">
      <c r="A298" s="38"/>
      <c r="B298" s="39"/>
      <c r="C298" s="40"/>
      <c r="D298" s="231" t="s">
        <v>146</v>
      </c>
      <c r="E298" s="40"/>
      <c r="F298" s="232" t="s">
        <v>675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146</v>
      </c>
      <c r="AU298" s="17" t="s">
        <v>86</v>
      </c>
    </row>
    <row r="299" s="2" customFormat="1">
      <c r="A299" s="38"/>
      <c r="B299" s="39"/>
      <c r="C299" s="40"/>
      <c r="D299" s="250" t="s">
        <v>185</v>
      </c>
      <c r="E299" s="40"/>
      <c r="F299" s="251" t="s">
        <v>676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185</v>
      </c>
      <c r="AU299" s="17" t="s">
        <v>86</v>
      </c>
    </row>
    <row r="300" s="13" customFormat="1">
      <c r="A300" s="13"/>
      <c r="B300" s="237"/>
      <c r="C300" s="238"/>
      <c r="D300" s="231" t="s">
        <v>150</v>
      </c>
      <c r="E300" s="239" t="s">
        <v>1</v>
      </c>
      <c r="F300" s="240" t="s">
        <v>677</v>
      </c>
      <c r="G300" s="238"/>
      <c r="H300" s="241">
        <v>10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150</v>
      </c>
      <c r="AU300" s="247" t="s">
        <v>86</v>
      </c>
      <c r="AV300" s="13" t="s">
        <v>86</v>
      </c>
      <c r="AW300" s="13" t="s">
        <v>32</v>
      </c>
      <c r="AX300" s="13" t="s">
        <v>84</v>
      </c>
      <c r="AY300" s="247" t="s">
        <v>137</v>
      </c>
    </row>
    <row r="301" s="2" customFormat="1" ht="24.15" customHeight="1">
      <c r="A301" s="38"/>
      <c r="B301" s="39"/>
      <c r="C301" s="217" t="s">
        <v>678</v>
      </c>
      <c r="D301" s="217" t="s">
        <v>141</v>
      </c>
      <c r="E301" s="218" t="s">
        <v>679</v>
      </c>
      <c r="F301" s="219" t="s">
        <v>680</v>
      </c>
      <c r="G301" s="220" t="s">
        <v>361</v>
      </c>
      <c r="H301" s="221">
        <v>1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0.12422</v>
      </c>
      <c r="R301" s="227">
        <f>Q301*H301</f>
        <v>0.12422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140</v>
      </c>
      <c r="AT301" s="229" t="s">
        <v>141</v>
      </c>
      <c r="AU301" s="229" t="s">
        <v>86</v>
      </c>
      <c r="AY301" s="17" t="s">
        <v>137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140</v>
      </c>
      <c r="BM301" s="229" t="s">
        <v>681</v>
      </c>
    </row>
    <row r="302" s="2" customFormat="1">
      <c r="A302" s="38"/>
      <c r="B302" s="39"/>
      <c r="C302" s="40"/>
      <c r="D302" s="231" t="s">
        <v>146</v>
      </c>
      <c r="E302" s="40"/>
      <c r="F302" s="232" t="s">
        <v>682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146</v>
      </c>
      <c r="AU302" s="17" t="s">
        <v>86</v>
      </c>
    </row>
    <row r="303" s="2" customFormat="1">
      <c r="A303" s="38"/>
      <c r="B303" s="39"/>
      <c r="C303" s="40"/>
      <c r="D303" s="250" t="s">
        <v>185</v>
      </c>
      <c r="E303" s="40"/>
      <c r="F303" s="251" t="s">
        <v>683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185</v>
      </c>
      <c r="AU303" s="17" t="s">
        <v>86</v>
      </c>
    </row>
    <row r="304" s="13" customFormat="1">
      <c r="A304" s="13"/>
      <c r="B304" s="237"/>
      <c r="C304" s="238"/>
      <c r="D304" s="231" t="s">
        <v>150</v>
      </c>
      <c r="E304" s="239" t="s">
        <v>1</v>
      </c>
      <c r="F304" s="240" t="s">
        <v>84</v>
      </c>
      <c r="G304" s="238"/>
      <c r="H304" s="241">
        <v>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150</v>
      </c>
      <c r="AU304" s="247" t="s">
        <v>86</v>
      </c>
      <c r="AV304" s="13" t="s">
        <v>86</v>
      </c>
      <c r="AW304" s="13" t="s">
        <v>32</v>
      </c>
      <c r="AX304" s="13" t="s">
        <v>84</v>
      </c>
      <c r="AY304" s="247" t="s">
        <v>137</v>
      </c>
    </row>
    <row r="305" s="2" customFormat="1" ht="21.75" customHeight="1">
      <c r="A305" s="38"/>
      <c r="B305" s="39"/>
      <c r="C305" s="277" t="s">
        <v>684</v>
      </c>
      <c r="D305" s="277" t="s">
        <v>508</v>
      </c>
      <c r="E305" s="278" t="s">
        <v>685</v>
      </c>
      <c r="F305" s="279" t="s">
        <v>686</v>
      </c>
      <c r="G305" s="280" t="s">
        <v>361</v>
      </c>
      <c r="H305" s="281">
        <v>1</v>
      </c>
      <c r="I305" s="282"/>
      <c r="J305" s="283">
        <f>ROUND(I305*H305,2)</f>
        <v>0</v>
      </c>
      <c r="K305" s="284"/>
      <c r="L305" s="285"/>
      <c r="M305" s="286" t="s">
        <v>1</v>
      </c>
      <c r="N305" s="287" t="s">
        <v>41</v>
      </c>
      <c r="O305" s="91"/>
      <c r="P305" s="227">
        <f>O305*H305</f>
        <v>0</v>
      </c>
      <c r="Q305" s="227">
        <v>0.067000000000000004</v>
      </c>
      <c r="R305" s="227">
        <f>Q305*H305</f>
        <v>0.067000000000000004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192</v>
      </c>
      <c r="AT305" s="229" t="s">
        <v>508</v>
      </c>
      <c r="AU305" s="229" t="s">
        <v>86</v>
      </c>
      <c r="AY305" s="17" t="s">
        <v>137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140</v>
      </c>
      <c r="BM305" s="229" t="s">
        <v>687</v>
      </c>
    </row>
    <row r="306" s="2" customFormat="1">
      <c r="A306" s="38"/>
      <c r="B306" s="39"/>
      <c r="C306" s="40"/>
      <c r="D306" s="231" t="s">
        <v>146</v>
      </c>
      <c r="E306" s="40"/>
      <c r="F306" s="232" t="s">
        <v>686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146</v>
      </c>
      <c r="AU306" s="17" t="s">
        <v>86</v>
      </c>
    </row>
    <row r="307" s="2" customFormat="1" ht="24.15" customHeight="1">
      <c r="A307" s="38"/>
      <c r="B307" s="39"/>
      <c r="C307" s="217" t="s">
        <v>688</v>
      </c>
      <c r="D307" s="217" t="s">
        <v>141</v>
      </c>
      <c r="E307" s="218" t="s">
        <v>689</v>
      </c>
      <c r="F307" s="219" t="s">
        <v>690</v>
      </c>
      <c r="G307" s="220" t="s">
        <v>361</v>
      </c>
      <c r="H307" s="221">
        <v>1</v>
      </c>
      <c r="I307" s="222"/>
      <c r="J307" s="223">
        <f>ROUND(I307*H307,2)</f>
        <v>0</v>
      </c>
      <c r="K307" s="224"/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0.02972</v>
      </c>
      <c r="R307" s="227">
        <f>Q307*H307</f>
        <v>0.02972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140</v>
      </c>
      <c r="AT307" s="229" t="s">
        <v>141</v>
      </c>
      <c r="AU307" s="229" t="s">
        <v>86</v>
      </c>
      <c r="AY307" s="17" t="s">
        <v>137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140</v>
      </c>
      <c r="BM307" s="229" t="s">
        <v>691</v>
      </c>
    </row>
    <row r="308" s="2" customFormat="1">
      <c r="A308" s="38"/>
      <c r="B308" s="39"/>
      <c r="C308" s="40"/>
      <c r="D308" s="231" t="s">
        <v>146</v>
      </c>
      <c r="E308" s="40"/>
      <c r="F308" s="232" t="s">
        <v>692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146</v>
      </c>
      <c r="AU308" s="17" t="s">
        <v>86</v>
      </c>
    </row>
    <row r="309" s="2" customFormat="1">
      <c r="A309" s="38"/>
      <c r="B309" s="39"/>
      <c r="C309" s="40"/>
      <c r="D309" s="250" t="s">
        <v>185</v>
      </c>
      <c r="E309" s="40"/>
      <c r="F309" s="251" t="s">
        <v>693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185</v>
      </c>
      <c r="AU309" s="17" t="s">
        <v>86</v>
      </c>
    </row>
    <row r="310" s="13" customFormat="1">
      <c r="A310" s="13"/>
      <c r="B310" s="237"/>
      <c r="C310" s="238"/>
      <c r="D310" s="231" t="s">
        <v>150</v>
      </c>
      <c r="E310" s="239" t="s">
        <v>1</v>
      </c>
      <c r="F310" s="240" t="s">
        <v>84</v>
      </c>
      <c r="G310" s="238"/>
      <c r="H310" s="241">
        <v>1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150</v>
      </c>
      <c r="AU310" s="247" t="s">
        <v>86</v>
      </c>
      <c r="AV310" s="13" t="s">
        <v>86</v>
      </c>
      <c r="AW310" s="13" t="s">
        <v>32</v>
      </c>
      <c r="AX310" s="13" t="s">
        <v>84</v>
      </c>
      <c r="AY310" s="247" t="s">
        <v>137</v>
      </c>
    </row>
    <row r="311" s="2" customFormat="1" ht="21.75" customHeight="1">
      <c r="A311" s="38"/>
      <c r="B311" s="39"/>
      <c r="C311" s="277" t="s">
        <v>694</v>
      </c>
      <c r="D311" s="277" t="s">
        <v>508</v>
      </c>
      <c r="E311" s="278" t="s">
        <v>695</v>
      </c>
      <c r="F311" s="279" t="s">
        <v>696</v>
      </c>
      <c r="G311" s="280" t="s">
        <v>361</v>
      </c>
      <c r="H311" s="281">
        <v>1</v>
      </c>
      <c r="I311" s="282"/>
      <c r="J311" s="283">
        <f>ROUND(I311*H311,2)</f>
        <v>0</v>
      </c>
      <c r="K311" s="284"/>
      <c r="L311" s="285"/>
      <c r="M311" s="286" t="s">
        <v>1</v>
      </c>
      <c r="N311" s="287" t="s">
        <v>41</v>
      </c>
      <c r="O311" s="91"/>
      <c r="P311" s="227">
        <f>O311*H311</f>
        <v>0</v>
      </c>
      <c r="Q311" s="227">
        <v>0.111</v>
      </c>
      <c r="R311" s="227">
        <f>Q311*H311</f>
        <v>0.111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192</v>
      </c>
      <c r="AT311" s="229" t="s">
        <v>508</v>
      </c>
      <c r="AU311" s="229" t="s">
        <v>86</v>
      </c>
      <c r="AY311" s="17" t="s">
        <v>137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140</v>
      </c>
      <c r="BM311" s="229" t="s">
        <v>697</v>
      </c>
    </row>
    <row r="312" s="2" customFormat="1">
      <c r="A312" s="38"/>
      <c r="B312" s="39"/>
      <c r="C312" s="40"/>
      <c r="D312" s="231" t="s">
        <v>146</v>
      </c>
      <c r="E312" s="40"/>
      <c r="F312" s="232" t="s">
        <v>696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146</v>
      </c>
      <c r="AU312" s="17" t="s">
        <v>86</v>
      </c>
    </row>
    <row r="313" s="2" customFormat="1" ht="24.15" customHeight="1">
      <c r="A313" s="38"/>
      <c r="B313" s="39"/>
      <c r="C313" s="217" t="s">
        <v>698</v>
      </c>
      <c r="D313" s="217" t="s">
        <v>141</v>
      </c>
      <c r="E313" s="218" t="s">
        <v>699</v>
      </c>
      <c r="F313" s="219" t="s">
        <v>700</v>
      </c>
      <c r="G313" s="220" t="s">
        <v>361</v>
      </c>
      <c r="H313" s="221">
        <v>1</v>
      </c>
      <c r="I313" s="222"/>
      <c r="J313" s="223">
        <f>ROUND(I313*H313,2)</f>
        <v>0</v>
      </c>
      <c r="K313" s="224"/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0.02972</v>
      </c>
      <c r="R313" s="227">
        <f>Q313*H313</f>
        <v>0.02972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140</v>
      </c>
      <c r="AT313" s="229" t="s">
        <v>141</v>
      </c>
      <c r="AU313" s="229" t="s">
        <v>86</v>
      </c>
      <c r="AY313" s="17" t="s">
        <v>137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140</v>
      </c>
      <c r="BM313" s="229" t="s">
        <v>701</v>
      </c>
    </row>
    <row r="314" s="2" customFormat="1">
      <c r="A314" s="38"/>
      <c r="B314" s="39"/>
      <c r="C314" s="40"/>
      <c r="D314" s="231" t="s">
        <v>146</v>
      </c>
      <c r="E314" s="40"/>
      <c r="F314" s="232" t="s">
        <v>702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146</v>
      </c>
      <c r="AU314" s="17" t="s">
        <v>86</v>
      </c>
    </row>
    <row r="315" s="2" customFormat="1">
      <c r="A315" s="38"/>
      <c r="B315" s="39"/>
      <c r="C315" s="40"/>
      <c r="D315" s="250" t="s">
        <v>185</v>
      </c>
      <c r="E315" s="40"/>
      <c r="F315" s="251" t="s">
        <v>703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185</v>
      </c>
      <c r="AU315" s="17" t="s">
        <v>86</v>
      </c>
    </row>
    <row r="316" s="13" customFormat="1">
      <c r="A316" s="13"/>
      <c r="B316" s="237"/>
      <c r="C316" s="238"/>
      <c r="D316" s="231" t="s">
        <v>150</v>
      </c>
      <c r="E316" s="239" t="s">
        <v>1</v>
      </c>
      <c r="F316" s="240" t="s">
        <v>84</v>
      </c>
      <c r="G316" s="238"/>
      <c r="H316" s="241">
        <v>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150</v>
      </c>
      <c r="AU316" s="247" t="s">
        <v>86</v>
      </c>
      <c r="AV316" s="13" t="s">
        <v>86</v>
      </c>
      <c r="AW316" s="13" t="s">
        <v>32</v>
      </c>
      <c r="AX316" s="13" t="s">
        <v>84</v>
      </c>
      <c r="AY316" s="247" t="s">
        <v>137</v>
      </c>
    </row>
    <row r="317" s="2" customFormat="1" ht="24.15" customHeight="1">
      <c r="A317" s="38"/>
      <c r="B317" s="39"/>
      <c r="C317" s="277" t="s">
        <v>704</v>
      </c>
      <c r="D317" s="277" t="s">
        <v>508</v>
      </c>
      <c r="E317" s="278" t="s">
        <v>705</v>
      </c>
      <c r="F317" s="279" t="s">
        <v>706</v>
      </c>
      <c r="G317" s="280" t="s">
        <v>361</v>
      </c>
      <c r="H317" s="281">
        <v>1</v>
      </c>
      <c r="I317" s="282"/>
      <c r="J317" s="283">
        <f>ROUND(I317*H317,2)</f>
        <v>0</v>
      </c>
      <c r="K317" s="284"/>
      <c r="L317" s="285"/>
      <c r="M317" s="286" t="s">
        <v>1</v>
      </c>
      <c r="N317" s="287" t="s">
        <v>41</v>
      </c>
      <c r="O317" s="91"/>
      <c r="P317" s="227">
        <f>O317*H317</f>
        <v>0</v>
      </c>
      <c r="Q317" s="227">
        <v>0.057000000000000002</v>
      </c>
      <c r="R317" s="227">
        <f>Q317*H317</f>
        <v>0.057000000000000002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192</v>
      </c>
      <c r="AT317" s="229" t="s">
        <v>508</v>
      </c>
      <c r="AU317" s="229" t="s">
        <v>86</v>
      </c>
      <c r="AY317" s="17" t="s">
        <v>137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84</v>
      </c>
      <c r="BK317" s="230">
        <f>ROUND(I317*H317,2)</f>
        <v>0</v>
      </c>
      <c r="BL317" s="17" t="s">
        <v>140</v>
      </c>
      <c r="BM317" s="229" t="s">
        <v>707</v>
      </c>
    </row>
    <row r="318" s="2" customFormat="1">
      <c r="A318" s="38"/>
      <c r="B318" s="39"/>
      <c r="C318" s="40"/>
      <c r="D318" s="231" t="s">
        <v>146</v>
      </c>
      <c r="E318" s="40"/>
      <c r="F318" s="232" t="s">
        <v>706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146</v>
      </c>
      <c r="AU318" s="17" t="s">
        <v>86</v>
      </c>
    </row>
    <row r="319" s="2" customFormat="1" ht="24.15" customHeight="1">
      <c r="A319" s="38"/>
      <c r="B319" s="39"/>
      <c r="C319" s="217" t="s">
        <v>708</v>
      </c>
      <c r="D319" s="217" t="s">
        <v>141</v>
      </c>
      <c r="E319" s="218" t="s">
        <v>709</v>
      </c>
      <c r="F319" s="219" t="s">
        <v>710</v>
      </c>
      <c r="G319" s="220" t="s">
        <v>361</v>
      </c>
      <c r="H319" s="221">
        <v>1</v>
      </c>
      <c r="I319" s="222"/>
      <c r="J319" s="223">
        <f>ROUND(I319*H319,2)</f>
        <v>0</v>
      </c>
      <c r="K319" s="224"/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0.02972</v>
      </c>
      <c r="R319" s="227">
        <f>Q319*H319</f>
        <v>0.02972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140</v>
      </c>
      <c r="AT319" s="229" t="s">
        <v>141</v>
      </c>
      <c r="AU319" s="229" t="s">
        <v>86</v>
      </c>
      <c r="AY319" s="17" t="s">
        <v>137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140</v>
      </c>
      <c r="BM319" s="229" t="s">
        <v>711</v>
      </c>
    </row>
    <row r="320" s="2" customFormat="1">
      <c r="A320" s="38"/>
      <c r="B320" s="39"/>
      <c r="C320" s="40"/>
      <c r="D320" s="231" t="s">
        <v>146</v>
      </c>
      <c r="E320" s="40"/>
      <c r="F320" s="232" t="s">
        <v>712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146</v>
      </c>
      <c r="AU320" s="17" t="s">
        <v>86</v>
      </c>
    </row>
    <row r="321" s="2" customFormat="1">
      <c r="A321" s="38"/>
      <c r="B321" s="39"/>
      <c r="C321" s="40"/>
      <c r="D321" s="250" t="s">
        <v>185</v>
      </c>
      <c r="E321" s="40"/>
      <c r="F321" s="251" t="s">
        <v>713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185</v>
      </c>
      <c r="AU321" s="17" t="s">
        <v>86</v>
      </c>
    </row>
    <row r="322" s="13" customFormat="1">
      <c r="A322" s="13"/>
      <c r="B322" s="237"/>
      <c r="C322" s="238"/>
      <c r="D322" s="231" t="s">
        <v>150</v>
      </c>
      <c r="E322" s="239" t="s">
        <v>1</v>
      </c>
      <c r="F322" s="240" t="s">
        <v>84</v>
      </c>
      <c r="G322" s="238"/>
      <c r="H322" s="241">
        <v>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150</v>
      </c>
      <c r="AU322" s="247" t="s">
        <v>86</v>
      </c>
      <c r="AV322" s="13" t="s">
        <v>86</v>
      </c>
      <c r="AW322" s="13" t="s">
        <v>32</v>
      </c>
      <c r="AX322" s="13" t="s">
        <v>84</v>
      </c>
      <c r="AY322" s="247" t="s">
        <v>137</v>
      </c>
    </row>
    <row r="323" s="2" customFormat="1" ht="24.15" customHeight="1">
      <c r="A323" s="38"/>
      <c r="B323" s="39"/>
      <c r="C323" s="277" t="s">
        <v>714</v>
      </c>
      <c r="D323" s="277" t="s">
        <v>508</v>
      </c>
      <c r="E323" s="278" t="s">
        <v>715</v>
      </c>
      <c r="F323" s="279" t="s">
        <v>716</v>
      </c>
      <c r="G323" s="280" t="s">
        <v>361</v>
      </c>
      <c r="H323" s="281">
        <v>1</v>
      </c>
      <c r="I323" s="282"/>
      <c r="J323" s="283">
        <f>ROUND(I323*H323,2)</f>
        <v>0</v>
      </c>
      <c r="K323" s="284"/>
      <c r="L323" s="285"/>
      <c r="M323" s="286" t="s">
        <v>1</v>
      </c>
      <c r="N323" s="287" t="s">
        <v>41</v>
      </c>
      <c r="O323" s="91"/>
      <c r="P323" s="227">
        <f>O323*H323</f>
        <v>0</v>
      </c>
      <c r="Q323" s="227">
        <v>0.089999999999999997</v>
      </c>
      <c r="R323" s="227">
        <f>Q323*H323</f>
        <v>0.089999999999999997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192</v>
      </c>
      <c r="AT323" s="229" t="s">
        <v>508</v>
      </c>
      <c r="AU323" s="229" t="s">
        <v>86</v>
      </c>
      <c r="AY323" s="17" t="s">
        <v>137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140</v>
      </c>
      <c r="BM323" s="229" t="s">
        <v>717</v>
      </c>
    </row>
    <row r="324" s="2" customFormat="1">
      <c r="A324" s="38"/>
      <c r="B324" s="39"/>
      <c r="C324" s="40"/>
      <c r="D324" s="231" t="s">
        <v>146</v>
      </c>
      <c r="E324" s="40"/>
      <c r="F324" s="232" t="s">
        <v>716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146</v>
      </c>
      <c r="AU324" s="17" t="s">
        <v>86</v>
      </c>
    </row>
    <row r="325" s="2" customFormat="1" ht="33" customHeight="1">
      <c r="A325" s="38"/>
      <c r="B325" s="39"/>
      <c r="C325" s="217" t="s">
        <v>718</v>
      </c>
      <c r="D325" s="217" t="s">
        <v>141</v>
      </c>
      <c r="E325" s="218" t="s">
        <v>719</v>
      </c>
      <c r="F325" s="219" t="s">
        <v>720</v>
      </c>
      <c r="G325" s="220" t="s">
        <v>361</v>
      </c>
      <c r="H325" s="221">
        <v>3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41</v>
      </c>
      <c r="O325" s="91"/>
      <c r="P325" s="227">
        <f>O325*H325</f>
        <v>0</v>
      </c>
      <c r="Q325" s="227">
        <v>0.65847999999999995</v>
      </c>
      <c r="R325" s="227">
        <f>Q325*H325</f>
        <v>1.9754399999999999</v>
      </c>
      <c r="S325" s="227">
        <v>0.66000000000000003</v>
      </c>
      <c r="T325" s="228">
        <f>S325*H325</f>
        <v>1.98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140</v>
      </c>
      <c r="AT325" s="229" t="s">
        <v>141</v>
      </c>
      <c r="AU325" s="229" t="s">
        <v>86</v>
      </c>
      <c r="AY325" s="17" t="s">
        <v>137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84</v>
      </c>
      <c r="BK325" s="230">
        <f>ROUND(I325*H325,2)</f>
        <v>0</v>
      </c>
      <c r="BL325" s="17" t="s">
        <v>140</v>
      </c>
      <c r="BM325" s="229" t="s">
        <v>721</v>
      </c>
    </row>
    <row r="326" s="2" customFormat="1">
      <c r="A326" s="38"/>
      <c r="B326" s="39"/>
      <c r="C326" s="40"/>
      <c r="D326" s="231" t="s">
        <v>146</v>
      </c>
      <c r="E326" s="40"/>
      <c r="F326" s="232" t="s">
        <v>722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146</v>
      </c>
      <c r="AU326" s="17" t="s">
        <v>86</v>
      </c>
    </row>
    <row r="327" s="2" customFormat="1">
      <c r="A327" s="38"/>
      <c r="B327" s="39"/>
      <c r="C327" s="40"/>
      <c r="D327" s="250" t="s">
        <v>185</v>
      </c>
      <c r="E327" s="40"/>
      <c r="F327" s="251" t="s">
        <v>723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185</v>
      </c>
      <c r="AU327" s="17" t="s">
        <v>86</v>
      </c>
    </row>
    <row r="328" s="14" customFormat="1">
      <c r="A328" s="14"/>
      <c r="B328" s="256"/>
      <c r="C328" s="257"/>
      <c r="D328" s="231" t="s">
        <v>150</v>
      </c>
      <c r="E328" s="258" t="s">
        <v>1</v>
      </c>
      <c r="F328" s="259" t="s">
        <v>724</v>
      </c>
      <c r="G328" s="257"/>
      <c r="H328" s="258" t="s">
        <v>1</v>
      </c>
      <c r="I328" s="260"/>
      <c r="J328" s="257"/>
      <c r="K328" s="257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150</v>
      </c>
      <c r="AU328" s="265" t="s">
        <v>86</v>
      </c>
      <c r="AV328" s="14" t="s">
        <v>84</v>
      </c>
      <c r="AW328" s="14" t="s">
        <v>32</v>
      </c>
      <c r="AX328" s="14" t="s">
        <v>76</v>
      </c>
      <c r="AY328" s="265" t="s">
        <v>137</v>
      </c>
    </row>
    <row r="329" s="13" customFormat="1">
      <c r="A329" s="13"/>
      <c r="B329" s="237"/>
      <c r="C329" s="238"/>
      <c r="D329" s="231" t="s">
        <v>150</v>
      </c>
      <c r="E329" s="239" t="s">
        <v>1</v>
      </c>
      <c r="F329" s="240" t="s">
        <v>725</v>
      </c>
      <c r="G329" s="238"/>
      <c r="H329" s="241">
        <v>3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150</v>
      </c>
      <c r="AU329" s="247" t="s">
        <v>86</v>
      </c>
      <c r="AV329" s="13" t="s">
        <v>86</v>
      </c>
      <c r="AW329" s="13" t="s">
        <v>32</v>
      </c>
      <c r="AX329" s="13" t="s">
        <v>84</v>
      </c>
      <c r="AY329" s="247" t="s">
        <v>137</v>
      </c>
    </row>
    <row r="330" s="2" customFormat="1" ht="24.15" customHeight="1">
      <c r="A330" s="38"/>
      <c r="B330" s="39"/>
      <c r="C330" s="277" t="s">
        <v>726</v>
      </c>
      <c r="D330" s="277" t="s">
        <v>508</v>
      </c>
      <c r="E330" s="278" t="s">
        <v>727</v>
      </c>
      <c r="F330" s="279" t="s">
        <v>728</v>
      </c>
      <c r="G330" s="280" t="s">
        <v>361</v>
      </c>
      <c r="H330" s="281">
        <v>3</v>
      </c>
      <c r="I330" s="282"/>
      <c r="J330" s="283">
        <f>ROUND(I330*H330,2)</f>
        <v>0</v>
      </c>
      <c r="K330" s="284"/>
      <c r="L330" s="285"/>
      <c r="M330" s="286" t="s">
        <v>1</v>
      </c>
      <c r="N330" s="287" t="s">
        <v>41</v>
      </c>
      <c r="O330" s="91"/>
      <c r="P330" s="227">
        <f>O330*H330</f>
        <v>0</v>
      </c>
      <c r="Q330" s="227">
        <v>0.079000000000000001</v>
      </c>
      <c r="R330" s="227">
        <f>Q330*H330</f>
        <v>0.23699999999999999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192</v>
      </c>
      <c r="AT330" s="229" t="s">
        <v>508</v>
      </c>
      <c r="AU330" s="229" t="s">
        <v>86</v>
      </c>
      <c r="AY330" s="17" t="s">
        <v>137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140</v>
      </c>
      <c r="BM330" s="229" t="s">
        <v>729</v>
      </c>
    </row>
    <row r="331" s="2" customFormat="1">
      <c r="A331" s="38"/>
      <c r="B331" s="39"/>
      <c r="C331" s="40"/>
      <c r="D331" s="231" t="s">
        <v>146</v>
      </c>
      <c r="E331" s="40"/>
      <c r="F331" s="232" t="s">
        <v>728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146</v>
      </c>
      <c r="AU331" s="17" t="s">
        <v>86</v>
      </c>
    </row>
    <row r="332" s="2" customFormat="1" ht="24.15" customHeight="1">
      <c r="A332" s="38"/>
      <c r="B332" s="39"/>
      <c r="C332" s="217" t="s">
        <v>730</v>
      </c>
      <c r="D332" s="217" t="s">
        <v>141</v>
      </c>
      <c r="E332" s="218" t="s">
        <v>731</v>
      </c>
      <c r="F332" s="219" t="s">
        <v>732</v>
      </c>
      <c r="G332" s="220" t="s">
        <v>361</v>
      </c>
      <c r="H332" s="221">
        <v>7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0.21734000000000001</v>
      </c>
      <c r="R332" s="227">
        <f>Q332*H332</f>
        <v>1.52138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140</v>
      </c>
      <c r="AT332" s="229" t="s">
        <v>141</v>
      </c>
      <c r="AU332" s="229" t="s">
        <v>86</v>
      </c>
      <c r="AY332" s="17" t="s">
        <v>137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140</v>
      </c>
      <c r="BM332" s="229" t="s">
        <v>733</v>
      </c>
    </row>
    <row r="333" s="2" customFormat="1">
      <c r="A333" s="38"/>
      <c r="B333" s="39"/>
      <c r="C333" s="40"/>
      <c r="D333" s="231" t="s">
        <v>146</v>
      </c>
      <c r="E333" s="40"/>
      <c r="F333" s="232" t="s">
        <v>732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146</v>
      </c>
      <c r="AU333" s="17" t="s">
        <v>86</v>
      </c>
    </row>
    <row r="334" s="2" customFormat="1">
      <c r="A334" s="38"/>
      <c r="B334" s="39"/>
      <c r="C334" s="40"/>
      <c r="D334" s="250" t="s">
        <v>185</v>
      </c>
      <c r="E334" s="40"/>
      <c r="F334" s="251" t="s">
        <v>734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185</v>
      </c>
      <c r="AU334" s="17" t="s">
        <v>86</v>
      </c>
    </row>
    <row r="335" s="13" customFormat="1">
      <c r="A335" s="13"/>
      <c r="B335" s="237"/>
      <c r="C335" s="238"/>
      <c r="D335" s="231" t="s">
        <v>150</v>
      </c>
      <c r="E335" s="239" t="s">
        <v>1</v>
      </c>
      <c r="F335" s="240" t="s">
        <v>735</v>
      </c>
      <c r="G335" s="238"/>
      <c r="H335" s="241">
        <v>6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150</v>
      </c>
      <c r="AU335" s="247" t="s">
        <v>86</v>
      </c>
      <c r="AV335" s="13" t="s">
        <v>86</v>
      </c>
      <c r="AW335" s="13" t="s">
        <v>32</v>
      </c>
      <c r="AX335" s="13" t="s">
        <v>76</v>
      </c>
      <c r="AY335" s="247" t="s">
        <v>137</v>
      </c>
    </row>
    <row r="336" s="13" customFormat="1">
      <c r="A336" s="13"/>
      <c r="B336" s="237"/>
      <c r="C336" s="238"/>
      <c r="D336" s="231" t="s">
        <v>150</v>
      </c>
      <c r="E336" s="239" t="s">
        <v>1</v>
      </c>
      <c r="F336" s="240" t="s">
        <v>627</v>
      </c>
      <c r="G336" s="238"/>
      <c r="H336" s="241">
        <v>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150</v>
      </c>
      <c r="AU336" s="247" t="s">
        <v>86</v>
      </c>
      <c r="AV336" s="13" t="s">
        <v>86</v>
      </c>
      <c r="AW336" s="13" t="s">
        <v>32</v>
      </c>
      <c r="AX336" s="13" t="s">
        <v>76</v>
      </c>
      <c r="AY336" s="247" t="s">
        <v>137</v>
      </c>
    </row>
    <row r="337" s="15" customFormat="1">
      <c r="A337" s="15"/>
      <c r="B337" s="266"/>
      <c r="C337" s="267"/>
      <c r="D337" s="231" t="s">
        <v>150</v>
      </c>
      <c r="E337" s="268" t="s">
        <v>1</v>
      </c>
      <c r="F337" s="269" t="s">
        <v>298</v>
      </c>
      <c r="G337" s="267"/>
      <c r="H337" s="270">
        <v>7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6" t="s">
        <v>150</v>
      </c>
      <c r="AU337" s="276" t="s">
        <v>86</v>
      </c>
      <c r="AV337" s="15" t="s">
        <v>140</v>
      </c>
      <c r="AW337" s="15" t="s">
        <v>32</v>
      </c>
      <c r="AX337" s="15" t="s">
        <v>84</v>
      </c>
      <c r="AY337" s="276" t="s">
        <v>137</v>
      </c>
    </row>
    <row r="338" s="2" customFormat="1" ht="16.5" customHeight="1">
      <c r="A338" s="38"/>
      <c r="B338" s="39"/>
      <c r="C338" s="277" t="s">
        <v>736</v>
      </c>
      <c r="D338" s="277" t="s">
        <v>508</v>
      </c>
      <c r="E338" s="278" t="s">
        <v>737</v>
      </c>
      <c r="F338" s="279" t="s">
        <v>738</v>
      </c>
      <c r="G338" s="280" t="s">
        <v>361</v>
      </c>
      <c r="H338" s="281">
        <v>7</v>
      </c>
      <c r="I338" s="282"/>
      <c r="J338" s="283">
        <f>ROUND(I338*H338,2)</f>
        <v>0</v>
      </c>
      <c r="K338" s="284"/>
      <c r="L338" s="285"/>
      <c r="M338" s="286" t="s">
        <v>1</v>
      </c>
      <c r="N338" s="287" t="s">
        <v>41</v>
      </c>
      <c r="O338" s="91"/>
      <c r="P338" s="227">
        <f>O338*H338</f>
        <v>0</v>
      </c>
      <c r="Q338" s="227">
        <v>0.052400000000000002</v>
      </c>
      <c r="R338" s="227">
        <f>Q338*H338</f>
        <v>0.36680000000000001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192</v>
      </c>
      <c r="AT338" s="229" t="s">
        <v>508</v>
      </c>
      <c r="AU338" s="229" t="s">
        <v>86</v>
      </c>
      <c r="AY338" s="17" t="s">
        <v>137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140</v>
      </c>
      <c r="BM338" s="229" t="s">
        <v>739</v>
      </c>
    </row>
    <row r="339" s="2" customFormat="1">
      <c r="A339" s="38"/>
      <c r="B339" s="39"/>
      <c r="C339" s="40"/>
      <c r="D339" s="231" t="s">
        <v>146</v>
      </c>
      <c r="E339" s="40"/>
      <c r="F339" s="232" t="s">
        <v>738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146</v>
      </c>
      <c r="AU339" s="17" t="s">
        <v>86</v>
      </c>
    </row>
    <row r="340" s="2" customFormat="1" ht="24.15" customHeight="1">
      <c r="A340" s="38"/>
      <c r="B340" s="39"/>
      <c r="C340" s="277" t="s">
        <v>740</v>
      </c>
      <c r="D340" s="277" t="s">
        <v>508</v>
      </c>
      <c r="E340" s="278" t="s">
        <v>741</v>
      </c>
      <c r="F340" s="279" t="s">
        <v>742</v>
      </c>
      <c r="G340" s="280" t="s">
        <v>361</v>
      </c>
      <c r="H340" s="281">
        <v>7</v>
      </c>
      <c r="I340" s="282"/>
      <c r="J340" s="283">
        <f>ROUND(I340*H340,2)</f>
        <v>0</v>
      </c>
      <c r="K340" s="284"/>
      <c r="L340" s="285"/>
      <c r="M340" s="286" t="s">
        <v>1</v>
      </c>
      <c r="N340" s="287" t="s">
        <v>41</v>
      </c>
      <c r="O340" s="91"/>
      <c r="P340" s="227">
        <f>O340*H340</f>
        <v>0</v>
      </c>
      <c r="Q340" s="227">
        <v>0.027</v>
      </c>
      <c r="R340" s="227">
        <f>Q340*H340</f>
        <v>0.189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192</v>
      </c>
      <c r="AT340" s="229" t="s">
        <v>508</v>
      </c>
      <c r="AU340" s="229" t="s">
        <v>86</v>
      </c>
      <c r="AY340" s="17" t="s">
        <v>137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84</v>
      </c>
      <c r="BK340" s="230">
        <f>ROUND(I340*H340,2)</f>
        <v>0</v>
      </c>
      <c r="BL340" s="17" t="s">
        <v>140</v>
      </c>
      <c r="BM340" s="229" t="s">
        <v>743</v>
      </c>
    </row>
    <row r="341" s="2" customFormat="1">
      <c r="A341" s="38"/>
      <c r="B341" s="39"/>
      <c r="C341" s="40"/>
      <c r="D341" s="231" t="s">
        <v>146</v>
      </c>
      <c r="E341" s="40"/>
      <c r="F341" s="232" t="s">
        <v>742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146</v>
      </c>
      <c r="AU341" s="17" t="s">
        <v>86</v>
      </c>
    </row>
    <row r="342" s="13" customFormat="1">
      <c r="A342" s="13"/>
      <c r="B342" s="237"/>
      <c r="C342" s="238"/>
      <c r="D342" s="231" t="s">
        <v>150</v>
      </c>
      <c r="E342" s="239" t="s">
        <v>1</v>
      </c>
      <c r="F342" s="240" t="s">
        <v>187</v>
      </c>
      <c r="G342" s="238"/>
      <c r="H342" s="241">
        <v>7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150</v>
      </c>
      <c r="AU342" s="247" t="s">
        <v>86</v>
      </c>
      <c r="AV342" s="13" t="s">
        <v>86</v>
      </c>
      <c r="AW342" s="13" t="s">
        <v>32</v>
      </c>
      <c r="AX342" s="13" t="s">
        <v>84</v>
      </c>
      <c r="AY342" s="247" t="s">
        <v>137</v>
      </c>
    </row>
    <row r="343" s="2" customFormat="1" ht="24.15" customHeight="1">
      <c r="A343" s="38"/>
      <c r="B343" s="39"/>
      <c r="C343" s="277" t="s">
        <v>744</v>
      </c>
      <c r="D343" s="277" t="s">
        <v>508</v>
      </c>
      <c r="E343" s="278" t="s">
        <v>745</v>
      </c>
      <c r="F343" s="279" t="s">
        <v>746</v>
      </c>
      <c r="G343" s="280" t="s">
        <v>361</v>
      </c>
      <c r="H343" s="281">
        <v>7</v>
      </c>
      <c r="I343" s="282"/>
      <c r="J343" s="283">
        <f>ROUND(I343*H343,2)</f>
        <v>0</v>
      </c>
      <c r="K343" s="284"/>
      <c r="L343" s="285"/>
      <c r="M343" s="286" t="s">
        <v>1</v>
      </c>
      <c r="N343" s="287" t="s">
        <v>41</v>
      </c>
      <c r="O343" s="91"/>
      <c r="P343" s="227">
        <f>O343*H343</f>
        <v>0</v>
      </c>
      <c r="Q343" s="227">
        <v>0.0060000000000000001</v>
      </c>
      <c r="R343" s="227">
        <f>Q343*H343</f>
        <v>0.042000000000000003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192</v>
      </c>
      <c r="AT343" s="229" t="s">
        <v>508</v>
      </c>
      <c r="AU343" s="229" t="s">
        <v>86</v>
      </c>
      <c r="AY343" s="17" t="s">
        <v>137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140</v>
      </c>
      <c r="BM343" s="229" t="s">
        <v>747</v>
      </c>
    </row>
    <row r="344" s="2" customFormat="1">
      <c r="A344" s="38"/>
      <c r="B344" s="39"/>
      <c r="C344" s="40"/>
      <c r="D344" s="231" t="s">
        <v>146</v>
      </c>
      <c r="E344" s="40"/>
      <c r="F344" s="232" t="s">
        <v>746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146</v>
      </c>
      <c r="AU344" s="17" t="s">
        <v>86</v>
      </c>
    </row>
    <row r="345" s="13" customFormat="1">
      <c r="A345" s="13"/>
      <c r="B345" s="237"/>
      <c r="C345" s="238"/>
      <c r="D345" s="231" t="s">
        <v>150</v>
      </c>
      <c r="E345" s="239" t="s">
        <v>1</v>
      </c>
      <c r="F345" s="240" t="s">
        <v>748</v>
      </c>
      <c r="G345" s="238"/>
      <c r="H345" s="241">
        <v>7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150</v>
      </c>
      <c r="AU345" s="247" t="s">
        <v>86</v>
      </c>
      <c r="AV345" s="13" t="s">
        <v>86</v>
      </c>
      <c r="AW345" s="13" t="s">
        <v>32</v>
      </c>
      <c r="AX345" s="13" t="s">
        <v>84</v>
      </c>
      <c r="AY345" s="247" t="s">
        <v>137</v>
      </c>
    </row>
    <row r="346" s="2" customFormat="1" ht="33" customHeight="1">
      <c r="A346" s="38"/>
      <c r="B346" s="39"/>
      <c r="C346" s="217" t="s">
        <v>749</v>
      </c>
      <c r="D346" s="217" t="s">
        <v>141</v>
      </c>
      <c r="E346" s="218" t="s">
        <v>750</v>
      </c>
      <c r="F346" s="219" t="s">
        <v>751</v>
      </c>
      <c r="G346" s="220" t="s">
        <v>351</v>
      </c>
      <c r="H346" s="221">
        <v>0.20000000000000001</v>
      </c>
      <c r="I346" s="222"/>
      <c r="J346" s="223">
        <f>ROUND(I346*H346,2)</f>
        <v>0</v>
      </c>
      <c r="K346" s="224"/>
      <c r="L346" s="44"/>
      <c r="M346" s="225" t="s">
        <v>1</v>
      </c>
      <c r="N346" s="226" t="s">
        <v>41</v>
      </c>
      <c r="O346" s="91"/>
      <c r="P346" s="227">
        <f>O346*H346</f>
        <v>0</v>
      </c>
      <c r="Q346" s="227">
        <v>2.5018699999999998</v>
      </c>
      <c r="R346" s="227">
        <f>Q346*H346</f>
        <v>0.50037399999999999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140</v>
      </c>
      <c r="AT346" s="229" t="s">
        <v>141</v>
      </c>
      <c r="AU346" s="229" t="s">
        <v>86</v>
      </c>
      <c r="AY346" s="17" t="s">
        <v>137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84</v>
      </c>
      <c r="BK346" s="230">
        <f>ROUND(I346*H346,2)</f>
        <v>0</v>
      </c>
      <c r="BL346" s="17" t="s">
        <v>140</v>
      </c>
      <c r="BM346" s="229" t="s">
        <v>752</v>
      </c>
    </row>
    <row r="347" s="2" customFormat="1">
      <c r="A347" s="38"/>
      <c r="B347" s="39"/>
      <c r="C347" s="40"/>
      <c r="D347" s="231" t="s">
        <v>146</v>
      </c>
      <c r="E347" s="40"/>
      <c r="F347" s="232" t="s">
        <v>753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146</v>
      </c>
      <c r="AU347" s="17" t="s">
        <v>86</v>
      </c>
    </row>
    <row r="348" s="2" customFormat="1">
      <c r="A348" s="38"/>
      <c r="B348" s="39"/>
      <c r="C348" s="40"/>
      <c r="D348" s="250" t="s">
        <v>185</v>
      </c>
      <c r="E348" s="40"/>
      <c r="F348" s="251" t="s">
        <v>754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185</v>
      </c>
      <c r="AU348" s="17" t="s">
        <v>86</v>
      </c>
    </row>
    <row r="349" s="14" customFormat="1">
      <c r="A349" s="14"/>
      <c r="B349" s="256"/>
      <c r="C349" s="257"/>
      <c r="D349" s="231" t="s">
        <v>150</v>
      </c>
      <c r="E349" s="258" t="s">
        <v>1</v>
      </c>
      <c r="F349" s="259" t="s">
        <v>755</v>
      </c>
      <c r="G349" s="257"/>
      <c r="H349" s="258" t="s">
        <v>1</v>
      </c>
      <c r="I349" s="260"/>
      <c r="J349" s="257"/>
      <c r="K349" s="257"/>
      <c r="L349" s="261"/>
      <c r="M349" s="262"/>
      <c r="N349" s="263"/>
      <c r="O349" s="263"/>
      <c r="P349" s="263"/>
      <c r="Q349" s="263"/>
      <c r="R349" s="263"/>
      <c r="S349" s="263"/>
      <c r="T349" s="26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5" t="s">
        <v>150</v>
      </c>
      <c r="AU349" s="265" t="s">
        <v>86</v>
      </c>
      <c r="AV349" s="14" t="s">
        <v>84</v>
      </c>
      <c r="AW349" s="14" t="s">
        <v>32</v>
      </c>
      <c r="AX349" s="14" t="s">
        <v>76</v>
      </c>
      <c r="AY349" s="265" t="s">
        <v>137</v>
      </c>
    </row>
    <row r="350" s="13" customFormat="1">
      <c r="A350" s="13"/>
      <c r="B350" s="237"/>
      <c r="C350" s="238"/>
      <c r="D350" s="231" t="s">
        <v>150</v>
      </c>
      <c r="E350" s="239" t="s">
        <v>1</v>
      </c>
      <c r="F350" s="240" t="s">
        <v>756</v>
      </c>
      <c r="G350" s="238"/>
      <c r="H350" s="241">
        <v>0.20000000000000001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150</v>
      </c>
      <c r="AU350" s="247" t="s">
        <v>86</v>
      </c>
      <c r="AV350" s="13" t="s">
        <v>86</v>
      </c>
      <c r="AW350" s="13" t="s">
        <v>32</v>
      </c>
      <c r="AX350" s="13" t="s">
        <v>76</v>
      </c>
      <c r="AY350" s="247" t="s">
        <v>137</v>
      </c>
    </row>
    <row r="351" s="15" customFormat="1">
      <c r="A351" s="15"/>
      <c r="B351" s="266"/>
      <c r="C351" s="267"/>
      <c r="D351" s="231" t="s">
        <v>150</v>
      </c>
      <c r="E351" s="268" t="s">
        <v>1</v>
      </c>
      <c r="F351" s="269" t="s">
        <v>298</v>
      </c>
      <c r="G351" s="267"/>
      <c r="H351" s="270">
        <v>0.20000000000000001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6" t="s">
        <v>150</v>
      </c>
      <c r="AU351" s="276" t="s">
        <v>86</v>
      </c>
      <c r="AV351" s="15" t="s">
        <v>140</v>
      </c>
      <c r="AW351" s="15" t="s">
        <v>32</v>
      </c>
      <c r="AX351" s="15" t="s">
        <v>84</v>
      </c>
      <c r="AY351" s="276" t="s">
        <v>137</v>
      </c>
    </row>
    <row r="352" s="12" customFormat="1" ht="22.8" customHeight="1">
      <c r="A352" s="12"/>
      <c r="B352" s="203"/>
      <c r="C352" s="204"/>
      <c r="D352" s="205" t="s">
        <v>75</v>
      </c>
      <c r="E352" s="248" t="s">
        <v>198</v>
      </c>
      <c r="F352" s="248" t="s">
        <v>342</v>
      </c>
      <c r="G352" s="204"/>
      <c r="H352" s="204"/>
      <c r="I352" s="207"/>
      <c r="J352" s="249">
        <f>BK352</f>
        <v>0</v>
      </c>
      <c r="K352" s="204"/>
      <c r="L352" s="209"/>
      <c r="M352" s="210"/>
      <c r="N352" s="211"/>
      <c r="O352" s="211"/>
      <c r="P352" s="212">
        <f>SUM(P353:P401)</f>
        <v>0</v>
      </c>
      <c r="Q352" s="211"/>
      <c r="R352" s="212">
        <f>SUM(R353:R401)</f>
        <v>141.65275792</v>
      </c>
      <c r="S352" s="211"/>
      <c r="T352" s="213">
        <f>SUM(T353:T401)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84</v>
      </c>
      <c r="AT352" s="215" t="s">
        <v>75</v>
      </c>
      <c r="AU352" s="215" t="s">
        <v>84</v>
      </c>
      <c r="AY352" s="214" t="s">
        <v>137</v>
      </c>
      <c r="BK352" s="216">
        <f>SUM(BK353:BK401)</f>
        <v>0</v>
      </c>
    </row>
    <row r="353" s="2" customFormat="1" ht="24.15" customHeight="1">
      <c r="A353" s="38"/>
      <c r="B353" s="39"/>
      <c r="C353" s="217" t="s">
        <v>757</v>
      </c>
      <c r="D353" s="217" t="s">
        <v>141</v>
      </c>
      <c r="E353" s="218" t="s">
        <v>758</v>
      </c>
      <c r="F353" s="219" t="s">
        <v>759</v>
      </c>
      <c r="G353" s="220" t="s">
        <v>322</v>
      </c>
      <c r="H353" s="221">
        <v>362</v>
      </c>
      <c r="I353" s="222"/>
      <c r="J353" s="223">
        <f>ROUND(I353*H353,2)</f>
        <v>0</v>
      </c>
      <c r="K353" s="224"/>
      <c r="L353" s="44"/>
      <c r="M353" s="225" t="s">
        <v>1</v>
      </c>
      <c r="N353" s="226" t="s">
        <v>41</v>
      </c>
      <c r="O353" s="91"/>
      <c r="P353" s="227">
        <f>O353*H353</f>
        <v>0</v>
      </c>
      <c r="Q353" s="227">
        <v>0.10988000000000001</v>
      </c>
      <c r="R353" s="227">
        <f>Q353*H353</f>
        <v>39.776560000000003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140</v>
      </c>
      <c r="AT353" s="229" t="s">
        <v>141</v>
      </c>
      <c r="AU353" s="229" t="s">
        <v>86</v>
      </c>
      <c r="AY353" s="17" t="s">
        <v>137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140</v>
      </c>
      <c r="BM353" s="229" t="s">
        <v>760</v>
      </c>
    </row>
    <row r="354" s="2" customFormat="1">
      <c r="A354" s="38"/>
      <c r="B354" s="39"/>
      <c r="C354" s="40"/>
      <c r="D354" s="231" t="s">
        <v>146</v>
      </c>
      <c r="E354" s="40"/>
      <c r="F354" s="232" t="s">
        <v>761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146</v>
      </c>
      <c r="AU354" s="17" t="s">
        <v>86</v>
      </c>
    </row>
    <row r="355" s="2" customFormat="1">
      <c r="A355" s="38"/>
      <c r="B355" s="39"/>
      <c r="C355" s="40"/>
      <c r="D355" s="250" t="s">
        <v>185</v>
      </c>
      <c r="E355" s="40"/>
      <c r="F355" s="251" t="s">
        <v>762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185</v>
      </c>
      <c r="AU355" s="17" t="s">
        <v>86</v>
      </c>
    </row>
    <row r="356" s="14" customFormat="1">
      <c r="A356" s="14"/>
      <c r="B356" s="256"/>
      <c r="C356" s="257"/>
      <c r="D356" s="231" t="s">
        <v>150</v>
      </c>
      <c r="E356" s="258" t="s">
        <v>1</v>
      </c>
      <c r="F356" s="259" t="s">
        <v>763</v>
      </c>
      <c r="G356" s="257"/>
      <c r="H356" s="258" t="s">
        <v>1</v>
      </c>
      <c r="I356" s="260"/>
      <c r="J356" s="257"/>
      <c r="K356" s="257"/>
      <c r="L356" s="261"/>
      <c r="M356" s="262"/>
      <c r="N356" s="263"/>
      <c r="O356" s="263"/>
      <c r="P356" s="263"/>
      <c r="Q356" s="263"/>
      <c r="R356" s="263"/>
      <c r="S356" s="263"/>
      <c r="T356" s="26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5" t="s">
        <v>150</v>
      </c>
      <c r="AU356" s="265" t="s">
        <v>86</v>
      </c>
      <c r="AV356" s="14" t="s">
        <v>84</v>
      </c>
      <c r="AW356" s="14" t="s">
        <v>32</v>
      </c>
      <c r="AX356" s="14" t="s">
        <v>76</v>
      </c>
      <c r="AY356" s="265" t="s">
        <v>137</v>
      </c>
    </row>
    <row r="357" s="13" customFormat="1">
      <c r="A357" s="13"/>
      <c r="B357" s="237"/>
      <c r="C357" s="238"/>
      <c r="D357" s="231" t="s">
        <v>150</v>
      </c>
      <c r="E357" s="239" t="s">
        <v>1</v>
      </c>
      <c r="F357" s="240" t="s">
        <v>764</v>
      </c>
      <c r="G357" s="238"/>
      <c r="H357" s="241">
        <v>362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150</v>
      </c>
      <c r="AU357" s="247" t="s">
        <v>86</v>
      </c>
      <c r="AV357" s="13" t="s">
        <v>86</v>
      </c>
      <c r="AW357" s="13" t="s">
        <v>32</v>
      </c>
      <c r="AX357" s="13" t="s">
        <v>84</v>
      </c>
      <c r="AY357" s="247" t="s">
        <v>137</v>
      </c>
    </row>
    <row r="358" s="14" customFormat="1">
      <c r="A358" s="14"/>
      <c r="B358" s="256"/>
      <c r="C358" s="257"/>
      <c r="D358" s="231" t="s">
        <v>150</v>
      </c>
      <c r="E358" s="258" t="s">
        <v>1</v>
      </c>
      <c r="F358" s="259" t="s">
        <v>765</v>
      </c>
      <c r="G358" s="257"/>
      <c r="H358" s="258" t="s">
        <v>1</v>
      </c>
      <c r="I358" s="260"/>
      <c r="J358" s="257"/>
      <c r="K358" s="257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150</v>
      </c>
      <c r="AU358" s="265" t="s">
        <v>86</v>
      </c>
      <c r="AV358" s="14" t="s">
        <v>84</v>
      </c>
      <c r="AW358" s="14" t="s">
        <v>32</v>
      </c>
      <c r="AX358" s="14" t="s">
        <v>76</v>
      </c>
      <c r="AY358" s="265" t="s">
        <v>137</v>
      </c>
    </row>
    <row r="359" s="2" customFormat="1" ht="16.5" customHeight="1">
      <c r="A359" s="38"/>
      <c r="B359" s="39"/>
      <c r="C359" s="277" t="s">
        <v>766</v>
      </c>
      <c r="D359" s="277" t="s">
        <v>508</v>
      </c>
      <c r="E359" s="278" t="s">
        <v>767</v>
      </c>
      <c r="F359" s="279" t="s">
        <v>768</v>
      </c>
      <c r="G359" s="280" t="s">
        <v>276</v>
      </c>
      <c r="H359" s="281">
        <v>0.80800000000000005</v>
      </c>
      <c r="I359" s="282"/>
      <c r="J359" s="283">
        <f>ROUND(I359*H359,2)</f>
        <v>0</v>
      </c>
      <c r="K359" s="284"/>
      <c r="L359" s="285"/>
      <c r="M359" s="286" t="s">
        <v>1</v>
      </c>
      <c r="N359" s="287" t="s">
        <v>41</v>
      </c>
      <c r="O359" s="91"/>
      <c r="P359" s="227">
        <f>O359*H359</f>
        <v>0</v>
      </c>
      <c r="Q359" s="227">
        <v>0.222</v>
      </c>
      <c r="R359" s="227">
        <f>Q359*H359</f>
        <v>0.17937600000000001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192</v>
      </c>
      <c r="AT359" s="229" t="s">
        <v>508</v>
      </c>
      <c r="AU359" s="229" t="s">
        <v>86</v>
      </c>
      <c r="AY359" s="17" t="s">
        <v>137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84</v>
      </c>
      <c r="BK359" s="230">
        <f>ROUND(I359*H359,2)</f>
        <v>0</v>
      </c>
      <c r="BL359" s="17" t="s">
        <v>140</v>
      </c>
      <c r="BM359" s="229" t="s">
        <v>769</v>
      </c>
    </row>
    <row r="360" s="2" customFormat="1">
      <c r="A360" s="38"/>
      <c r="B360" s="39"/>
      <c r="C360" s="40"/>
      <c r="D360" s="231" t="s">
        <v>146</v>
      </c>
      <c r="E360" s="40"/>
      <c r="F360" s="232" t="s">
        <v>768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146</v>
      </c>
      <c r="AU360" s="17" t="s">
        <v>86</v>
      </c>
    </row>
    <row r="361" s="13" customFormat="1">
      <c r="A361" s="13"/>
      <c r="B361" s="237"/>
      <c r="C361" s="238"/>
      <c r="D361" s="231" t="s">
        <v>150</v>
      </c>
      <c r="E361" s="239" t="s">
        <v>1</v>
      </c>
      <c r="F361" s="240" t="s">
        <v>770</v>
      </c>
      <c r="G361" s="238"/>
      <c r="H361" s="241">
        <v>0.80000000000000004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150</v>
      </c>
      <c r="AU361" s="247" t="s">
        <v>86</v>
      </c>
      <c r="AV361" s="13" t="s">
        <v>86</v>
      </c>
      <c r="AW361" s="13" t="s">
        <v>32</v>
      </c>
      <c r="AX361" s="13" t="s">
        <v>84</v>
      </c>
      <c r="AY361" s="247" t="s">
        <v>137</v>
      </c>
    </row>
    <row r="362" s="13" customFormat="1">
      <c r="A362" s="13"/>
      <c r="B362" s="237"/>
      <c r="C362" s="238"/>
      <c r="D362" s="231" t="s">
        <v>150</v>
      </c>
      <c r="E362" s="238"/>
      <c r="F362" s="240" t="s">
        <v>771</v>
      </c>
      <c r="G362" s="238"/>
      <c r="H362" s="241">
        <v>0.80800000000000005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150</v>
      </c>
      <c r="AU362" s="247" t="s">
        <v>86</v>
      </c>
      <c r="AV362" s="13" t="s">
        <v>86</v>
      </c>
      <c r="AW362" s="13" t="s">
        <v>4</v>
      </c>
      <c r="AX362" s="13" t="s">
        <v>84</v>
      </c>
      <c r="AY362" s="247" t="s">
        <v>137</v>
      </c>
    </row>
    <row r="363" s="2" customFormat="1" ht="33" customHeight="1">
      <c r="A363" s="38"/>
      <c r="B363" s="39"/>
      <c r="C363" s="217" t="s">
        <v>257</v>
      </c>
      <c r="D363" s="217" t="s">
        <v>141</v>
      </c>
      <c r="E363" s="218" t="s">
        <v>772</v>
      </c>
      <c r="F363" s="219" t="s">
        <v>773</v>
      </c>
      <c r="G363" s="220" t="s">
        <v>322</v>
      </c>
      <c r="H363" s="221">
        <v>244</v>
      </c>
      <c r="I363" s="222"/>
      <c r="J363" s="223">
        <f>ROUND(I363*H363,2)</f>
        <v>0</v>
      </c>
      <c r="K363" s="224"/>
      <c r="L363" s="44"/>
      <c r="M363" s="225" t="s">
        <v>1</v>
      </c>
      <c r="N363" s="226" t="s">
        <v>41</v>
      </c>
      <c r="O363" s="91"/>
      <c r="P363" s="227">
        <f>O363*H363</f>
        <v>0</v>
      </c>
      <c r="Q363" s="227">
        <v>0.15540000000000001</v>
      </c>
      <c r="R363" s="227">
        <f>Q363*H363</f>
        <v>37.9176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140</v>
      </c>
      <c r="AT363" s="229" t="s">
        <v>141</v>
      </c>
      <c r="AU363" s="229" t="s">
        <v>86</v>
      </c>
      <c r="AY363" s="17" t="s">
        <v>137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84</v>
      </c>
      <c r="BK363" s="230">
        <f>ROUND(I363*H363,2)</f>
        <v>0</v>
      </c>
      <c r="BL363" s="17" t="s">
        <v>140</v>
      </c>
      <c r="BM363" s="229" t="s">
        <v>774</v>
      </c>
    </row>
    <row r="364" s="2" customFormat="1">
      <c r="A364" s="38"/>
      <c r="B364" s="39"/>
      <c r="C364" s="40"/>
      <c r="D364" s="231" t="s">
        <v>146</v>
      </c>
      <c r="E364" s="40"/>
      <c r="F364" s="232" t="s">
        <v>775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146</v>
      </c>
      <c r="AU364" s="17" t="s">
        <v>86</v>
      </c>
    </row>
    <row r="365" s="2" customFormat="1">
      <c r="A365" s="38"/>
      <c r="B365" s="39"/>
      <c r="C365" s="40"/>
      <c r="D365" s="250" t="s">
        <v>185</v>
      </c>
      <c r="E365" s="40"/>
      <c r="F365" s="251" t="s">
        <v>776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185</v>
      </c>
      <c r="AU365" s="17" t="s">
        <v>86</v>
      </c>
    </row>
    <row r="366" s="13" customFormat="1">
      <c r="A366" s="13"/>
      <c r="B366" s="237"/>
      <c r="C366" s="238"/>
      <c r="D366" s="231" t="s">
        <v>150</v>
      </c>
      <c r="E366" s="239" t="s">
        <v>1</v>
      </c>
      <c r="F366" s="240" t="s">
        <v>777</v>
      </c>
      <c r="G366" s="238"/>
      <c r="H366" s="241">
        <v>22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150</v>
      </c>
      <c r="AU366" s="247" t="s">
        <v>86</v>
      </c>
      <c r="AV366" s="13" t="s">
        <v>86</v>
      </c>
      <c r="AW366" s="13" t="s">
        <v>32</v>
      </c>
      <c r="AX366" s="13" t="s">
        <v>76</v>
      </c>
      <c r="AY366" s="247" t="s">
        <v>137</v>
      </c>
    </row>
    <row r="367" s="13" customFormat="1">
      <c r="A367" s="13"/>
      <c r="B367" s="237"/>
      <c r="C367" s="238"/>
      <c r="D367" s="231" t="s">
        <v>150</v>
      </c>
      <c r="E367" s="239" t="s">
        <v>1</v>
      </c>
      <c r="F367" s="240" t="s">
        <v>778</v>
      </c>
      <c r="G367" s="238"/>
      <c r="H367" s="241">
        <v>8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150</v>
      </c>
      <c r="AU367" s="247" t="s">
        <v>86</v>
      </c>
      <c r="AV367" s="13" t="s">
        <v>86</v>
      </c>
      <c r="AW367" s="13" t="s">
        <v>32</v>
      </c>
      <c r="AX367" s="13" t="s">
        <v>76</v>
      </c>
      <c r="AY367" s="247" t="s">
        <v>137</v>
      </c>
    </row>
    <row r="368" s="13" customFormat="1">
      <c r="A368" s="13"/>
      <c r="B368" s="237"/>
      <c r="C368" s="238"/>
      <c r="D368" s="231" t="s">
        <v>150</v>
      </c>
      <c r="E368" s="239" t="s">
        <v>1</v>
      </c>
      <c r="F368" s="240" t="s">
        <v>779</v>
      </c>
      <c r="G368" s="238"/>
      <c r="H368" s="241">
        <v>54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150</v>
      </c>
      <c r="AU368" s="247" t="s">
        <v>86</v>
      </c>
      <c r="AV368" s="13" t="s">
        <v>86</v>
      </c>
      <c r="AW368" s="13" t="s">
        <v>32</v>
      </c>
      <c r="AX368" s="13" t="s">
        <v>76</v>
      </c>
      <c r="AY368" s="247" t="s">
        <v>137</v>
      </c>
    </row>
    <row r="369" s="13" customFormat="1">
      <c r="A369" s="13"/>
      <c r="B369" s="237"/>
      <c r="C369" s="238"/>
      <c r="D369" s="231" t="s">
        <v>150</v>
      </c>
      <c r="E369" s="239" t="s">
        <v>1</v>
      </c>
      <c r="F369" s="240" t="s">
        <v>780</v>
      </c>
      <c r="G369" s="238"/>
      <c r="H369" s="241">
        <v>90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150</v>
      </c>
      <c r="AU369" s="247" t="s">
        <v>86</v>
      </c>
      <c r="AV369" s="13" t="s">
        <v>86</v>
      </c>
      <c r="AW369" s="13" t="s">
        <v>32</v>
      </c>
      <c r="AX369" s="13" t="s">
        <v>76</v>
      </c>
      <c r="AY369" s="247" t="s">
        <v>137</v>
      </c>
    </row>
    <row r="370" s="13" customFormat="1">
      <c r="A370" s="13"/>
      <c r="B370" s="237"/>
      <c r="C370" s="238"/>
      <c r="D370" s="231" t="s">
        <v>150</v>
      </c>
      <c r="E370" s="239" t="s">
        <v>1</v>
      </c>
      <c r="F370" s="240" t="s">
        <v>781</v>
      </c>
      <c r="G370" s="238"/>
      <c r="H370" s="241">
        <v>70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150</v>
      </c>
      <c r="AU370" s="247" t="s">
        <v>86</v>
      </c>
      <c r="AV370" s="13" t="s">
        <v>86</v>
      </c>
      <c r="AW370" s="13" t="s">
        <v>32</v>
      </c>
      <c r="AX370" s="13" t="s">
        <v>76</v>
      </c>
      <c r="AY370" s="247" t="s">
        <v>137</v>
      </c>
    </row>
    <row r="371" s="15" customFormat="1">
      <c r="A371" s="15"/>
      <c r="B371" s="266"/>
      <c r="C371" s="267"/>
      <c r="D371" s="231" t="s">
        <v>150</v>
      </c>
      <c r="E371" s="268" t="s">
        <v>1</v>
      </c>
      <c r="F371" s="269" t="s">
        <v>298</v>
      </c>
      <c r="G371" s="267"/>
      <c r="H371" s="270">
        <v>244</v>
      </c>
      <c r="I371" s="271"/>
      <c r="J371" s="267"/>
      <c r="K371" s="267"/>
      <c r="L371" s="272"/>
      <c r="M371" s="273"/>
      <c r="N371" s="274"/>
      <c r="O371" s="274"/>
      <c r="P371" s="274"/>
      <c r="Q371" s="274"/>
      <c r="R371" s="274"/>
      <c r="S371" s="274"/>
      <c r="T371" s="27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6" t="s">
        <v>150</v>
      </c>
      <c r="AU371" s="276" t="s">
        <v>86</v>
      </c>
      <c r="AV371" s="15" t="s">
        <v>140</v>
      </c>
      <c r="AW371" s="15" t="s">
        <v>32</v>
      </c>
      <c r="AX371" s="15" t="s">
        <v>84</v>
      </c>
      <c r="AY371" s="276" t="s">
        <v>137</v>
      </c>
    </row>
    <row r="372" s="2" customFormat="1" ht="24.15" customHeight="1">
      <c r="A372" s="38"/>
      <c r="B372" s="39"/>
      <c r="C372" s="277" t="s">
        <v>782</v>
      </c>
      <c r="D372" s="277" t="s">
        <v>508</v>
      </c>
      <c r="E372" s="278" t="s">
        <v>783</v>
      </c>
      <c r="F372" s="279" t="s">
        <v>784</v>
      </c>
      <c r="G372" s="280" t="s">
        <v>322</v>
      </c>
      <c r="H372" s="281">
        <v>22.66</v>
      </c>
      <c r="I372" s="282"/>
      <c r="J372" s="283">
        <f>ROUND(I372*H372,2)</f>
        <v>0</v>
      </c>
      <c r="K372" s="284"/>
      <c r="L372" s="285"/>
      <c r="M372" s="286" t="s">
        <v>1</v>
      </c>
      <c r="N372" s="287" t="s">
        <v>41</v>
      </c>
      <c r="O372" s="91"/>
      <c r="P372" s="227">
        <f>O372*H372</f>
        <v>0</v>
      </c>
      <c r="Q372" s="227">
        <v>0.048300000000000003</v>
      </c>
      <c r="R372" s="227">
        <f>Q372*H372</f>
        <v>1.0944780000000001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192</v>
      </c>
      <c r="AT372" s="229" t="s">
        <v>508</v>
      </c>
      <c r="AU372" s="229" t="s">
        <v>86</v>
      </c>
      <c r="AY372" s="17" t="s">
        <v>137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84</v>
      </c>
      <c r="BK372" s="230">
        <f>ROUND(I372*H372,2)</f>
        <v>0</v>
      </c>
      <c r="BL372" s="17" t="s">
        <v>140</v>
      </c>
      <c r="BM372" s="229" t="s">
        <v>785</v>
      </c>
    </row>
    <row r="373" s="2" customFormat="1">
      <c r="A373" s="38"/>
      <c r="B373" s="39"/>
      <c r="C373" s="40"/>
      <c r="D373" s="231" t="s">
        <v>146</v>
      </c>
      <c r="E373" s="40"/>
      <c r="F373" s="232" t="s">
        <v>784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146</v>
      </c>
      <c r="AU373" s="17" t="s">
        <v>86</v>
      </c>
    </row>
    <row r="374" s="13" customFormat="1">
      <c r="A374" s="13"/>
      <c r="B374" s="237"/>
      <c r="C374" s="238"/>
      <c r="D374" s="231" t="s">
        <v>150</v>
      </c>
      <c r="E374" s="239" t="s">
        <v>1</v>
      </c>
      <c r="F374" s="240" t="s">
        <v>777</v>
      </c>
      <c r="G374" s="238"/>
      <c r="H374" s="241">
        <v>22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150</v>
      </c>
      <c r="AU374" s="247" t="s">
        <v>86</v>
      </c>
      <c r="AV374" s="13" t="s">
        <v>86</v>
      </c>
      <c r="AW374" s="13" t="s">
        <v>32</v>
      </c>
      <c r="AX374" s="13" t="s">
        <v>84</v>
      </c>
      <c r="AY374" s="247" t="s">
        <v>137</v>
      </c>
    </row>
    <row r="375" s="13" customFormat="1">
      <c r="A375" s="13"/>
      <c r="B375" s="237"/>
      <c r="C375" s="238"/>
      <c r="D375" s="231" t="s">
        <v>150</v>
      </c>
      <c r="E375" s="238"/>
      <c r="F375" s="240" t="s">
        <v>786</v>
      </c>
      <c r="G375" s="238"/>
      <c r="H375" s="241">
        <v>22.66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150</v>
      </c>
      <c r="AU375" s="247" t="s">
        <v>86</v>
      </c>
      <c r="AV375" s="13" t="s">
        <v>86</v>
      </c>
      <c r="AW375" s="13" t="s">
        <v>4</v>
      </c>
      <c r="AX375" s="13" t="s">
        <v>84</v>
      </c>
      <c r="AY375" s="247" t="s">
        <v>137</v>
      </c>
    </row>
    <row r="376" s="2" customFormat="1" ht="24.15" customHeight="1">
      <c r="A376" s="38"/>
      <c r="B376" s="39"/>
      <c r="C376" s="277" t="s">
        <v>787</v>
      </c>
      <c r="D376" s="277" t="s">
        <v>508</v>
      </c>
      <c r="E376" s="278" t="s">
        <v>788</v>
      </c>
      <c r="F376" s="279" t="s">
        <v>789</v>
      </c>
      <c r="G376" s="280" t="s">
        <v>322</v>
      </c>
      <c r="H376" s="281">
        <v>8.2400000000000002</v>
      </c>
      <c r="I376" s="282"/>
      <c r="J376" s="283">
        <f>ROUND(I376*H376,2)</f>
        <v>0</v>
      </c>
      <c r="K376" s="284"/>
      <c r="L376" s="285"/>
      <c r="M376" s="286" t="s">
        <v>1</v>
      </c>
      <c r="N376" s="287" t="s">
        <v>41</v>
      </c>
      <c r="O376" s="91"/>
      <c r="P376" s="227">
        <f>O376*H376</f>
        <v>0</v>
      </c>
      <c r="Q376" s="227">
        <v>0.065670000000000006</v>
      </c>
      <c r="R376" s="227">
        <f>Q376*H376</f>
        <v>0.54112080000000007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192</v>
      </c>
      <c r="AT376" s="229" t="s">
        <v>508</v>
      </c>
      <c r="AU376" s="229" t="s">
        <v>86</v>
      </c>
      <c r="AY376" s="17" t="s">
        <v>137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84</v>
      </c>
      <c r="BK376" s="230">
        <f>ROUND(I376*H376,2)</f>
        <v>0</v>
      </c>
      <c r="BL376" s="17" t="s">
        <v>140</v>
      </c>
      <c r="BM376" s="229" t="s">
        <v>790</v>
      </c>
    </row>
    <row r="377" s="2" customFormat="1">
      <c r="A377" s="38"/>
      <c r="B377" s="39"/>
      <c r="C377" s="40"/>
      <c r="D377" s="231" t="s">
        <v>146</v>
      </c>
      <c r="E377" s="40"/>
      <c r="F377" s="232" t="s">
        <v>789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146</v>
      </c>
      <c r="AU377" s="17" t="s">
        <v>86</v>
      </c>
    </row>
    <row r="378" s="13" customFormat="1">
      <c r="A378" s="13"/>
      <c r="B378" s="237"/>
      <c r="C378" s="238"/>
      <c r="D378" s="231" t="s">
        <v>150</v>
      </c>
      <c r="E378" s="239" t="s">
        <v>1</v>
      </c>
      <c r="F378" s="240" t="s">
        <v>778</v>
      </c>
      <c r="G378" s="238"/>
      <c r="H378" s="241">
        <v>8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150</v>
      </c>
      <c r="AU378" s="247" t="s">
        <v>86</v>
      </c>
      <c r="AV378" s="13" t="s">
        <v>86</v>
      </c>
      <c r="AW378" s="13" t="s">
        <v>32</v>
      </c>
      <c r="AX378" s="13" t="s">
        <v>84</v>
      </c>
      <c r="AY378" s="247" t="s">
        <v>137</v>
      </c>
    </row>
    <row r="379" s="13" customFormat="1">
      <c r="A379" s="13"/>
      <c r="B379" s="237"/>
      <c r="C379" s="238"/>
      <c r="D379" s="231" t="s">
        <v>150</v>
      </c>
      <c r="E379" s="238"/>
      <c r="F379" s="240" t="s">
        <v>612</v>
      </c>
      <c r="G379" s="238"/>
      <c r="H379" s="241">
        <v>8.2400000000000002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150</v>
      </c>
      <c r="AU379" s="247" t="s">
        <v>86</v>
      </c>
      <c r="AV379" s="13" t="s">
        <v>86</v>
      </c>
      <c r="AW379" s="13" t="s">
        <v>4</v>
      </c>
      <c r="AX379" s="13" t="s">
        <v>84</v>
      </c>
      <c r="AY379" s="247" t="s">
        <v>137</v>
      </c>
    </row>
    <row r="380" s="2" customFormat="1" ht="16.5" customHeight="1">
      <c r="A380" s="38"/>
      <c r="B380" s="39"/>
      <c r="C380" s="277" t="s">
        <v>791</v>
      </c>
      <c r="D380" s="277" t="s">
        <v>508</v>
      </c>
      <c r="E380" s="278" t="s">
        <v>792</v>
      </c>
      <c r="F380" s="279" t="s">
        <v>793</v>
      </c>
      <c r="G380" s="280" t="s">
        <v>322</v>
      </c>
      <c r="H380" s="281">
        <v>55.619999999999997</v>
      </c>
      <c r="I380" s="282"/>
      <c r="J380" s="283">
        <f>ROUND(I380*H380,2)</f>
        <v>0</v>
      </c>
      <c r="K380" s="284"/>
      <c r="L380" s="285"/>
      <c r="M380" s="286" t="s">
        <v>1</v>
      </c>
      <c r="N380" s="287" t="s">
        <v>41</v>
      </c>
      <c r="O380" s="91"/>
      <c r="P380" s="227">
        <f>O380*H380</f>
        <v>0</v>
      </c>
      <c r="Q380" s="227">
        <v>0.035999999999999997</v>
      </c>
      <c r="R380" s="227">
        <f>Q380*H380</f>
        <v>2.0023199999999997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192</v>
      </c>
      <c r="AT380" s="229" t="s">
        <v>508</v>
      </c>
      <c r="AU380" s="229" t="s">
        <v>86</v>
      </c>
      <c r="AY380" s="17" t="s">
        <v>137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84</v>
      </c>
      <c r="BK380" s="230">
        <f>ROUND(I380*H380,2)</f>
        <v>0</v>
      </c>
      <c r="BL380" s="17" t="s">
        <v>140</v>
      </c>
      <c r="BM380" s="229" t="s">
        <v>794</v>
      </c>
    </row>
    <row r="381" s="2" customFormat="1">
      <c r="A381" s="38"/>
      <c r="B381" s="39"/>
      <c r="C381" s="40"/>
      <c r="D381" s="231" t="s">
        <v>146</v>
      </c>
      <c r="E381" s="40"/>
      <c r="F381" s="232" t="s">
        <v>793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146</v>
      </c>
      <c r="AU381" s="17" t="s">
        <v>86</v>
      </c>
    </row>
    <row r="382" s="13" customFormat="1">
      <c r="A382" s="13"/>
      <c r="B382" s="237"/>
      <c r="C382" s="238"/>
      <c r="D382" s="231" t="s">
        <v>150</v>
      </c>
      <c r="E382" s="239" t="s">
        <v>1</v>
      </c>
      <c r="F382" s="240" t="s">
        <v>779</v>
      </c>
      <c r="G382" s="238"/>
      <c r="H382" s="241">
        <v>54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150</v>
      </c>
      <c r="AU382" s="247" t="s">
        <v>86</v>
      </c>
      <c r="AV382" s="13" t="s">
        <v>86</v>
      </c>
      <c r="AW382" s="13" t="s">
        <v>32</v>
      </c>
      <c r="AX382" s="13" t="s">
        <v>84</v>
      </c>
      <c r="AY382" s="247" t="s">
        <v>137</v>
      </c>
    </row>
    <row r="383" s="13" customFormat="1">
      <c r="A383" s="13"/>
      <c r="B383" s="237"/>
      <c r="C383" s="238"/>
      <c r="D383" s="231" t="s">
        <v>150</v>
      </c>
      <c r="E383" s="238"/>
      <c r="F383" s="240" t="s">
        <v>795</v>
      </c>
      <c r="G383" s="238"/>
      <c r="H383" s="241">
        <v>55.619999999999997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150</v>
      </c>
      <c r="AU383" s="247" t="s">
        <v>86</v>
      </c>
      <c r="AV383" s="13" t="s">
        <v>86</v>
      </c>
      <c r="AW383" s="13" t="s">
        <v>4</v>
      </c>
      <c r="AX383" s="13" t="s">
        <v>84</v>
      </c>
      <c r="AY383" s="247" t="s">
        <v>137</v>
      </c>
    </row>
    <row r="384" s="2" customFormat="1" ht="16.5" customHeight="1">
      <c r="A384" s="38"/>
      <c r="B384" s="39"/>
      <c r="C384" s="277" t="s">
        <v>796</v>
      </c>
      <c r="D384" s="277" t="s">
        <v>508</v>
      </c>
      <c r="E384" s="278" t="s">
        <v>797</v>
      </c>
      <c r="F384" s="279" t="s">
        <v>798</v>
      </c>
      <c r="G384" s="280" t="s">
        <v>322</v>
      </c>
      <c r="H384" s="281">
        <v>163.19999999999999</v>
      </c>
      <c r="I384" s="282"/>
      <c r="J384" s="283">
        <f>ROUND(I384*H384,2)</f>
        <v>0</v>
      </c>
      <c r="K384" s="284"/>
      <c r="L384" s="285"/>
      <c r="M384" s="286" t="s">
        <v>1</v>
      </c>
      <c r="N384" s="287" t="s">
        <v>41</v>
      </c>
      <c r="O384" s="91"/>
      <c r="P384" s="227">
        <f>O384*H384</f>
        <v>0</v>
      </c>
      <c r="Q384" s="227">
        <v>0.080000000000000002</v>
      </c>
      <c r="R384" s="227">
        <f>Q384*H384</f>
        <v>13.055999999999999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192</v>
      </c>
      <c r="AT384" s="229" t="s">
        <v>508</v>
      </c>
      <c r="AU384" s="229" t="s">
        <v>86</v>
      </c>
      <c r="AY384" s="17" t="s">
        <v>137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140</v>
      </c>
      <c r="BM384" s="229" t="s">
        <v>799</v>
      </c>
    </row>
    <row r="385" s="2" customFormat="1">
      <c r="A385" s="38"/>
      <c r="B385" s="39"/>
      <c r="C385" s="40"/>
      <c r="D385" s="231" t="s">
        <v>146</v>
      </c>
      <c r="E385" s="40"/>
      <c r="F385" s="232" t="s">
        <v>798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146</v>
      </c>
      <c r="AU385" s="17" t="s">
        <v>86</v>
      </c>
    </row>
    <row r="386" s="13" customFormat="1">
      <c r="A386" s="13"/>
      <c r="B386" s="237"/>
      <c r="C386" s="238"/>
      <c r="D386" s="231" t="s">
        <v>150</v>
      </c>
      <c r="E386" s="239" t="s">
        <v>1</v>
      </c>
      <c r="F386" s="240" t="s">
        <v>780</v>
      </c>
      <c r="G386" s="238"/>
      <c r="H386" s="241">
        <v>90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150</v>
      </c>
      <c r="AU386" s="247" t="s">
        <v>86</v>
      </c>
      <c r="AV386" s="13" t="s">
        <v>86</v>
      </c>
      <c r="AW386" s="13" t="s">
        <v>32</v>
      </c>
      <c r="AX386" s="13" t="s">
        <v>76</v>
      </c>
      <c r="AY386" s="247" t="s">
        <v>137</v>
      </c>
    </row>
    <row r="387" s="13" customFormat="1">
      <c r="A387" s="13"/>
      <c r="B387" s="237"/>
      <c r="C387" s="238"/>
      <c r="D387" s="231" t="s">
        <v>150</v>
      </c>
      <c r="E387" s="239" t="s">
        <v>1</v>
      </c>
      <c r="F387" s="240" t="s">
        <v>781</v>
      </c>
      <c r="G387" s="238"/>
      <c r="H387" s="241">
        <v>70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150</v>
      </c>
      <c r="AU387" s="247" t="s">
        <v>86</v>
      </c>
      <c r="AV387" s="13" t="s">
        <v>86</v>
      </c>
      <c r="AW387" s="13" t="s">
        <v>32</v>
      </c>
      <c r="AX387" s="13" t="s">
        <v>76</v>
      </c>
      <c r="AY387" s="247" t="s">
        <v>137</v>
      </c>
    </row>
    <row r="388" s="15" customFormat="1">
      <c r="A388" s="15"/>
      <c r="B388" s="266"/>
      <c r="C388" s="267"/>
      <c r="D388" s="231" t="s">
        <v>150</v>
      </c>
      <c r="E388" s="268" t="s">
        <v>1</v>
      </c>
      <c r="F388" s="269" t="s">
        <v>298</v>
      </c>
      <c r="G388" s="267"/>
      <c r="H388" s="270">
        <v>160</v>
      </c>
      <c r="I388" s="271"/>
      <c r="J388" s="267"/>
      <c r="K388" s="267"/>
      <c r="L388" s="272"/>
      <c r="M388" s="273"/>
      <c r="N388" s="274"/>
      <c r="O388" s="274"/>
      <c r="P388" s="274"/>
      <c r="Q388" s="274"/>
      <c r="R388" s="274"/>
      <c r="S388" s="274"/>
      <c r="T388" s="27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6" t="s">
        <v>150</v>
      </c>
      <c r="AU388" s="276" t="s">
        <v>86</v>
      </c>
      <c r="AV388" s="15" t="s">
        <v>140</v>
      </c>
      <c r="AW388" s="15" t="s">
        <v>32</v>
      </c>
      <c r="AX388" s="15" t="s">
        <v>84</v>
      </c>
      <c r="AY388" s="276" t="s">
        <v>137</v>
      </c>
    </row>
    <row r="389" s="13" customFormat="1">
      <c r="A389" s="13"/>
      <c r="B389" s="237"/>
      <c r="C389" s="238"/>
      <c r="D389" s="231" t="s">
        <v>150</v>
      </c>
      <c r="E389" s="238"/>
      <c r="F389" s="240" t="s">
        <v>800</v>
      </c>
      <c r="G389" s="238"/>
      <c r="H389" s="241">
        <v>163.19999999999999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150</v>
      </c>
      <c r="AU389" s="247" t="s">
        <v>86</v>
      </c>
      <c r="AV389" s="13" t="s">
        <v>86</v>
      </c>
      <c r="AW389" s="13" t="s">
        <v>4</v>
      </c>
      <c r="AX389" s="13" t="s">
        <v>84</v>
      </c>
      <c r="AY389" s="247" t="s">
        <v>137</v>
      </c>
    </row>
    <row r="390" s="2" customFormat="1" ht="24.15" customHeight="1">
      <c r="A390" s="38"/>
      <c r="B390" s="39"/>
      <c r="C390" s="217" t="s">
        <v>801</v>
      </c>
      <c r="D390" s="217" t="s">
        <v>141</v>
      </c>
      <c r="E390" s="218" t="s">
        <v>802</v>
      </c>
      <c r="F390" s="219" t="s">
        <v>803</v>
      </c>
      <c r="G390" s="220" t="s">
        <v>351</v>
      </c>
      <c r="H390" s="221">
        <v>20.867999999999999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41</v>
      </c>
      <c r="O390" s="91"/>
      <c r="P390" s="227">
        <f>O390*H390</f>
        <v>0</v>
      </c>
      <c r="Q390" s="227">
        <v>2.2563399999999998</v>
      </c>
      <c r="R390" s="227">
        <f>Q390*H390</f>
        <v>47.085303119999992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140</v>
      </c>
      <c r="AT390" s="229" t="s">
        <v>141</v>
      </c>
      <c r="AU390" s="229" t="s">
        <v>86</v>
      </c>
      <c r="AY390" s="17" t="s">
        <v>137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84</v>
      </c>
      <c r="BK390" s="230">
        <f>ROUND(I390*H390,2)</f>
        <v>0</v>
      </c>
      <c r="BL390" s="17" t="s">
        <v>140</v>
      </c>
      <c r="BM390" s="229" t="s">
        <v>804</v>
      </c>
    </row>
    <row r="391" s="2" customFormat="1">
      <c r="A391" s="38"/>
      <c r="B391" s="39"/>
      <c r="C391" s="40"/>
      <c r="D391" s="231" t="s">
        <v>146</v>
      </c>
      <c r="E391" s="40"/>
      <c r="F391" s="232" t="s">
        <v>803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146</v>
      </c>
      <c r="AU391" s="17" t="s">
        <v>86</v>
      </c>
    </row>
    <row r="392" s="2" customFormat="1">
      <c r="A392" s="38"/>
      <c r="B392" s="39"/>
      <c r="C392" s="40"/>
      <c r="D392" s="250" t="s">
        <v>185</v>
      </c>
      <c r="E392" s="40"/>
      <c r="F392" s="251" t="s">
        <v>805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185</v>
      </c>
      <c r="AU392" s="17" t="s">
        <v>86</v>
      </c>
    </row>
    <row r="393" s="13" customFormat="1">
      <c r="A393" s="13"/>
      <c r="B393" s="237"/>
      <c r="C393" s="238"/>
      <c r="D393" s="231" t="s">
        <v>150</v>
      </c>
      <c r="E393" s="239" t="s">
        <v>1</v>
      </c>
      <c r="F393" s="240" t="s">
        <v>806</v>
      </c>
      <c r="G393" s="238"/>
      <c r="H393" s="241">
        <v>12.18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150</v>
      </c>
      <c r="AU393" s="247" t="s">
        <v>86</v>
      </c>
      <c r="AV393" s="13" t="s">
        <v>86</v>
      </c>
      <c r="AW393" s="13" t="s">
        <v>32</v>
      </c>
      <c r="AX393" s="13" t="s">
        <v>76</v>
      </c>
      <c r="AY393" s="247" t="s">
        <v>137</v>
      </c>
    </row>
    <row r="394" s="13" customFormat="1">
      <c r="A394" s="13"/>
      <c r="B394" s="237"/>
      <c r="C394" s="238"/>
      <c r="D394" s="231" t="s">
        <v>150</v>
      </c>
      <c r="E394" s="239" t="s">
        <v>1</v>
      </c>
      <c r="F394" s="240" t="s">
        <v>807</v>
      </c>
      <c r="G394" s="238"/>
      <c r="H394" s="241">
        <v>8.6880000000000006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150</v>
      </c>
      <c r="AU394" s="247" t="s">
        <v>86</v>
      </c>
      <c r="AV394" s="13" t="s">
        <v>86</v>
      </c>
      <c r="AW394" s="13" t="s">
        <v>32</v>
      </c>
      <c r="AX394" s="13" t="s">
        <v>76</v>
      </c>
      <c r="AY394" s="247" t="s">
        <v>137</v>
      </c>
    </row>
    <row r="395" s="15" customFormat="1">
      <c r="A395" s="15"/>
      <c r="B395" s="266"/>
      <c r="C395" s="267"/>
      <c r="D395" s="231" t="s">
        <v>150</v>
      </c>
      <c r="E395" s="268" t="s">
        <v>1</v>
      </c>
      <c r="F395" s="269" t="s">
        <v>298</v>
      </c>
      <c r="G395" s="267"/>
      <c r="H395" s="270">
        <v>20.867999999999999</v>
      </c>
      <c r="I395" s="271"/>
      <c r="J395" s="267"/>
      <c r="K395" s="267"/>
      <c r="L395" s="272"/>
      <c r="M395" s="273"/>
      <c r="N395" s="274"/>
      <c r="O395" s="274"/>
      <c r="P395" s="274"/>
      <c r="Q395" s="274"/>
      <c r="R395" s="274"/>
      <c r="S395" s="274"/>
      <c r="T395" s="27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6" t="s">
        <v>150</v>
      </c>
      <c r="AU395" s="276" t="s">
        <v>86</v>
      </c>
      <c r="AV395" s="15" t="s">
        <v>140</v>
      </c>
      <c r="AW395" s="15" t="s">
        <v>32</v>
      </c>
      <c r="AX395" s="15" t="s">
        <v>84</v>
      </c>
      <c r="AY395" s="276" t="s">
        <v>137</v>
      </c>
    </row>
    <row r="396" s="2" customFormat="1" ht="16.5" customHeight="1">
      <c r="A396" s="38"/>
      <c r="B396" s="39"/>
      <c r="C396" s="217" t="s">
        <v>808</v>
      </c>
      <c r="D396" s="217" t="s">
        <v>141</v>
      </c>
      <c r="E396" s="218" t="s">
        <v>343</v>
      </c>
      <c r="F396" s="219" t="s">
        <v>344</v>
      </c>
      <c r="G396" s="220" t="s">
        <v>322</v>
      </c>
      <c r="H396" s="221">
        <v>22</v>
      </c>
      <c r="I396" s="222"/>
      <c r="J396" s="223">
        <f>ROUND(I396*H396,2)</f>
        <v>0</v>
      </c>
      <c r="K396" s="224"/>
      <c r="L396" s="44"/>
      <c r="M396" s="225" t="s">
        <v>1</v>
      </c>
      <c r="N396" s="226" t="s">
        <v>41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140</v>
      </c>
      <c r="AT396" s="229" t="s">
        <v>141</v>
      </c>
      <c r="AU396" s="229" t="s">
        <v>86</v>
      </c>
      <c r="AY396" s="17" t="s">
        <v>137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84</v>
      </c>
      <c r="BK396" s="230">
        <f>ROUND(I396*H396,2)</f>
        <v>0</v>
      </c>
      <c r="BL396" s="17" t="s">
        <v>140</v>
      </c>
      <c r="BM396" s="229" t="s">
        <v>809</v>
      </c>
    </row>
    <row r="397" s="2" customFormat="1">
      <c r="A397" s="38"/>
      <c r="B397" s="39"/>
      <c r="C397" s="40"/>
      <c r="D397" s="231" t="s">
        <v>146</v>
      </c>
      <c r="E397" s="40"/>
      <c r="F397" s="232" t="s">
        <v>346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146</v>
      </c>
      <c r="AU397" s="17" t="s">
        <v>86</v>
      </c>
    </row>
    <row r="398" s="2" customFormat="1">
      <c r="A398" s="38"/>
      <c r="B398" s="39"/>
      <c r="C398" s="40"/>
      <c r="D398" s="250" t="s">
        <v>185</v>
      </c>
      <c r="E398" s="40"/>
      <c r="F398" s="251" t="s">
        <v>347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185</v>
      </c>
      <c r="AU398" s="17" t="s">
        <v>86</v>
      </c>
    </row>
    <row r="399" s="13" customFormat="1">
      <c r="A399" s="13"/>
      <c r="B399" s="237"/>
      <c r="C399" s="238"/>
      <c r="D399" s="231" t="s">
        <v>150</v>
      </c>
      <c r="E399" s="239" t="s">
        <v>1</v>
      </c>
      <c r="F399" s="240" t="s">
        <v>618</v>
      </c>
      <c r="G399" s="238"/>
      <c r="H399" s="241">
        <v>20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150</v>
      </c>
      <c r="AU399" s="247" t="s">
        <v>86</v>
      </c>
      <c r="AV399" s="13" t="s">
        <v>86</v>
      </c>
      <c r="AW399" s="13" t="s">
        <v>32</v>
      </c>
      <c r="AX399" s="13" t="s">
        <v>76</v>
      </c>
      <c r="AY399" s="247" t="s">
        <v>137</v>
      </c>
    </row>
    <row r="400" s="13" customFormat="1">
      <c r="A400" s="13"/>
      <c r="B400" s="237"/>
      <c r="C400" s="238"/>
      <c r="D400" s="231" t="s">
        <v>150</v>
      </c>
      <c r="E400" s="239" t="s">
        <v>1</v>
      </c>
      <c r="F400" s="240" t="s">
        <v>619</v>
      </c>
      <c r="G400" s="238"/>
      <c r="H400" s="241">
        <v>2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150</v>
      </c>
      <c r="AU400" s="247" t="s">
        <v>86</v>
      </c>
      <c r="AV400" s="13" t="s">
        <v>86</v>
      </c>
      <c r="AW400" s="13" t="s">
        <v>32</v>
      </c>
      <c r="AX400" s="13" t="s">
        <v>76</v>
      </c>
      <c r="AY400" s="247" t="s">
        <v>137</v>
      </c>
    </row>
    <row r="401" s="15" customFormat="1">
      <c r="A401" s="15"/>
      <c r="B401" s="266"/>
      <c r="C401" s="267"/>
      <c r="D401" s="231" t="s">
        <v>150</v>
      </c>
      <c r="E401" s="268" t="s">
        <v>1</v>
      </c>
      <c r="F401" s="269" t="s">
        <v>298</v>
      </c>
      <c r="G401" s="267"/>
      <c r="H401" s="270">
        <v>22</v>
      </c>
      <c r="I401" s="271"/>
      <c r="J401" s="267"/>
      <c r="K401" s="267"/>
      <c r="L401" s="272"/>
      <c r="M401" s="273"/>
      <c r="N401" s="274"/>
      <c r="O401" s="274"/>
      <c r="P401" s="274"/>
      <c r="Q401" s="274"/>
      <c r="R401" s="274"/>
      <c r="S401" s="274"/>
      <c r="T401" s="27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6" t="s">
        <v>150</v>
      </c>
      <c r="AU401" s="276" t="s">
        <v>86</v>
      </c>
      <c r="AV401" s="15" t="s">
        <v>140</v>
      </c>
      <c r="AW401" s="15" t="s">
        <v>32</v>
      </c>
      <c r="AX401" s="15" t="s">
        <v>84</v>
      </c>
      <c r="AY401" s="276" t="s">
        <v>137</v>
      </c>
    </row>
    <row r="402" s="12" customFormat="1" ht="25.92" customHeight="1">
      <c r="A402" s="12"/>
      <c r="B402" s="203"/>
      <c r="C402" s="204"/>
      <c r="D402" s="205" t="s">
        <v>75</v>
      </c>
      <c r="E402" s="206" t="s">
        <v>810</v>
      </c>
      <c r="F402" s="206" t="s">
        <v>811</v>
      </c>
      <c r="G402" s="204"/>
      <c r="H402" s="204"/>
      <c r="I402" s="207"/>
      <c r="J402" s="208">
        <f>BK402</f>
        <v>0</v>
      </c>
      <c r="K402" s="204"/>
      <c r="L402" s="209"/>
      <c r="M402" s="210"/>
      <c r="N402" s="211"/>
      <c r="O402" s="211"/>
      <c r="P402" s="212">
        <f>P403</f>
        <v>0</v>
      </c>
      <c r="Q402" s="211"/>
      <c r="R402" s="212">
        <f>R403</f>
        <v>0.025559999999999996</v>
      </c>
      <c r="S402" s="211"/>
      <c r="T402" s="213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4" t="s">
        <v>86</v>
      </c>
      <c r="AT402" s="215" t="s">
        <v>75</v>
      </c>
      <c r="AU402" s="215" t="s">
        <v>76</v>
      </c>
      <c r="AY402" s="214" t="s">
        <v>137</v>
      </c>
      <c r="BK402" s="216">
        <f>BK403</f>
        <v>0</v>
      </c>
    </row>
    <row r="403" s="12" customFormat="1" ht="22.8" customHeight="1">
      <c r="A403" s="12"/>
      <c r="B403" s="203"/>
      <c r="C403" s="204"/>
      <c r="D403" s="205" t="s">
        <v>75</v>
      </c>
      <c r="E403" s="248" t="s">
        <v>812</v>
      </c>
      <c r="F403" s="248" t="s">
        <v>813</v>
      </c>
      <c r="G403" s="204"/>
      <c r="H403" s="204"/>
      <c r="I403" s="207"/>
      <c r="J403" s="249">
        <f>BK403</f>
        <v>0</v>
      </c>
      <c r="K403" s="204"/>
      <c r="L403" s="209"/>
      <c r="M403" s="210"/>
      <c r="N403" s="211"/>
      <c r="O403" s="211"/>
      <c r="P403" s="212">
        <f>SUM(P404:P410)</f>
        <v>0</v>
      </c>
      <c r="Q403" s="211"/>
      <c r="R403" s="212">
        <f>SUM(R404:R410)</f>
        <v>0.025559999999999996</v>
      </c>
      <c r="S403" s="211"/>
      <c r="T403" s="213">
        <f>SUM(T404:T410)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86</v>
      </c>
      <c r="AT403" s="215" t="s">
        <v>75</v>
      </c>
      <c r="AU403" s="215" t="s">
        <v>84</v>
      </c>
      <c r="AY403" s="214" t="s">
        <v>137</v>
      </c>
      <c r="BK403" s="216">
        <f>SUM(BK404:BK410)</f>
        <v>0</v>
      </c>
    </row>
    <row r="404" s="2" customFormat="1" ht="24.15" customHeight="1">
      <c r="A404" s="38"/>
      <c r="B404" s="39"/>
      <c r="C404" s="217" t="s">
        <v>814</v>
      </c>
      <c r="D404" s="217" t="s">
        <v>141</v>
      </c>
      <c r="E404" s="218" t="s">
        <v>815</v>
      </c>
      <c r="F404" s="219" t="s">
        <v>816</v>
      </c>
      <c r="G404" s="220" t="s">
        <v>276</v>
      </c>
      <c r="H404" s="221">
        <v>72</v>
      </c>
      <c r="I404" s="222"/>
      <c r="J404" s="223">
        <f>ROUND(I404*H404,2)</f>
        <v>0</v>
      </c>
      <c r="K404" s="224"/>
      <c r="L404" s="44"/>
      <c r="M404" s="225" t="s">
        <v>1</v>
      </c>
      <c r="N404" s="226" t="s">
        <v>41</v>
      </c>
      <c r="O404" s="91"/>
      <c r="P404" s="227">
        <f>O404*H404</f>
        <v>0</v>
      </c>
      <c r="Q404" s="227">
        <v>4.0000000000000003E-05</v>
      </c>
      <c r="R404" s="227">
        <f>Q404*H404</f>
        <v>0.0028800000000000002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244</v>
      </c>
      <c r="AT404" s="229" t="s">
        <v>141</v>
      </c>
      <c r="AU404" s="229" t="s">
        <v>86</v>
      </c>
      <c r="AY404" s="17" t="s">
        <v>137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84</v>
      </c>
      <c r="BK404" s="230">
        <f>ROUND(I404*H404,2)</f>
        <v>0</v>
      </c>
      <c r="BL404" s="17" t="s">
        <v>244</v>
      </c>
      <c r="BM404" s="229" t="s">
        <v>817</v>
      </c>
    </row>
    <row r="405" s="2" customFormat="1">
      <c r="A405" s="38"/>
      <c r="B405" s="39"/>
      <c r="C405" s="40"/>
      <c r="D405" s="231" t="s">
        <v>146</v>
      </c>
      <c r="E405" s="40"/>
      <c r="F405" s="232" t="s">
        <v>818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146</v>
      </c>
      <c r="AU405" s="17" t="s">
        <v>86</v>
      </c>
    </row>
    <row r="406" s="2" customFormat="1">
      <c r="A406" s="38"/>
      <c r="B406" s="39"/>
      <c r="C406" s="40"/>
      <c r="D406" s="250" t="s">
        <v>185</v>
      </c>
      <c r="E406" s="40"/>
      <c r="F406" s="251" t="s">
        <v>819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185</v>
      </c>
      <c r="AU406" s="17" t="s">
        <v>86</v>
      </c>
    </row>
    <row r="407" s="13" customFormat="1">
      <c r="A407" s="13"/>
      <c r="B407" s="237"/>
      <c r="C407" s="238"/>
      <c r="D407" s="231" t="s">
        <v>150</v>
      </c>
      <c r="E407" s="239" t="s">
        <v>1</v>
      </c>
      <c r="F407" s="240" t="s">
        <v>820</v>
      </c>
      <c r="G407" s="238"/>
      <c r="H407" s="241">
        <v>72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150</v>
      </c>
      <c r="AU407" s="247" t="s">
        <v>86</v>
      </c>
      <c r="AV407" s="13" t="s">
        <v>86</v>
      </c>
      <c r="AW407" s="13" t="s">
        <v>32</v>
      </c>
      <c r="AX407" s="13" t="s">
        <v>84</v>
      </c>
      <c r="AY407" s="247" t="s">
        <v>137</v>
      </c>
    </row>
    <row r="408" s="2" customFormat="1" ht="24.15" customHeight="1">
      <c r="A408" s="38"/>
      <c r="B408" s="39"/>
      <c r="C408" s="277" t="s">
        <v>821</v>
      </c>
      <c r="D408" s="277" t="s">
        <v>508</v>
      </c>
      <c r="E408" s="278" t="s">
        <v>822</v>
      </c>
      <c r="F408" s="279" t="s">
        <v>823</v>
      </c>
      <c r="G408" s="280" t="s">
        <v>276</v>
      </c>
      <c r="H408" s="281">
        <v>75.599999999999994</v>
      </c>
      <c r="I408" s="282"/>
      <c r="J408" s="283">
        <f>ROUND(I408*H408,2)</f>
        <v>0</v>
      </c>
      <c r="K408" s="284"/>
      <c r="L408" s="285"/>
      <c r="M408" s="286" t="s">
        <v>1</v>
      </c>
      <c r="N408" s="287" t="s">
        <v>41</v>
      </c>
      <c r="O408" s="91"/>
      <c r="P408" s="227">
        <f>O408*H408</f>
        <v>0</v>
      </c>
      <c r="Q408" s="227">
        <v>0.00029999999999999997</v>
      </c>
      <c r="R408" s="227">
        <f>Q408*H408</f>
        <v>0.022679999999999995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647</v>
      </c>
      <c r="AT408" s="229" t="s">
        <v>508</v>
      </c>
      <c r="AU408" s="229" t="s">
        <v>86</v>
      </c>
      <c r="AY408" s="17" t="s">
        <v>137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244</v>
      </c>
      <c r="BM408" s="229" t="s">
        <v>824</v>
      </c>
    </row>
    <row r="409" s="2" customFormat="1">
      <c r="A409" s="38"/>
      <c r="B409" s="39"/>
      <c r="C409" s="40"/>
      <c r="D409" s="231" t="s">
        <v>146</v>
      </c>
      <c r="E409" s="40"/>
      <c r="F409" s="232" t="s">
        <v>823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146</v>
      </c>
      <c r="AU409" s="17" t="s">
        <v>86</v>
      </c>
    </row>
    <row r="410" s="13" customFormat="1">
      <c r="A410" s="13"/>
      <c r="B410" s="237"/>
      <c r="C410" s="238"/>
      <c r="D410" s="231" t="s">
        <v>150</v>
      </c>
      <c r="E410" s="238"/>
      <c r="F410" s="240" t="s">
        <v>825</v>
      </c>
      <c r="G410" s="238"/>
      <c r="H410" s="241">
        <v>75.599999999999994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150</v>
      </c>
      <c r="AU410" s="247" t="s">
        <v>86</v>
      </c>
      <c r="AV410" s="13" t="s">
        <v>86</v>
      </c>
      <c r="AW410" s="13" t="s">
        <v>4</v>
      </c>
      <c r="AX410" s="13" t="s">
        <v>84</v>
      </c>
      <c r="AY410" s="247" t="s">
        <v>137</v>
      </c>
    </row>
    <row r="411" s="12" customFormat="1" ht="25.92" customHeight="1">
      <c r="A411" s="12"/>
      <c r="B411" s="203"/>
      <c r="C411" s="204"/>
      <c r="D411" s="205" t="s">
        <v>75</v>
      </c>
      <c r="E411" s="206" t="s">
        <v>826</v>
      </c>
      <c r="F411" s="206" t="s">
        <v>827</v>
      </c>
      <c r="G411" s="204"/>
      <c r="H411" s="204"/>
      <c r="I411" s="207"/>
      <c r="J411" s="208">
        <f>BK411</f>
        <v>0</v>
      </c>
      <c r="K411" s="204"/>
      <c r="L411" s="209"/>
      <c r="M411" s="210"/>
      <c r="N411" s="211"/>
      <c r="O411" s="211"/>
      <c r="P411" s="212">
        <f>SUM(P412:P414)</f>
        <v>0</v>
      </c>
      <c r="Q411" s="211"/>
      <c r="R411" s="212">
        <f>SUM(R412:R414)</f>
        <v>0</v>
      </c>
      <c r="S411" s="211"/>
      <c r="T411" s="213">
        <f>SUM(T412:T414)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84</v>
      </c>
      <c r="AT411" s="215" t="s">
        <v>75</v>
      </c>
      <c r="AU411" s="215" t="s">
        <v>76</v>
      </c>
      <c r="AY411" s="214" t="s">
        <v>137</v>
      </c>
      <c r="BK411" s="216">
        <f>SUM(BK412:BK414)</f>
        <v>0</v>
      </c>
    </row>
    <row r="412" s="2" customFormat="1" ht="33" customHeight="1">
      <c r="A412" s="38"/>
      <c r="B412" s="39"/>
      <c r="C412" s="217" t="s">
        <v>828</v>
      </c>
      <c r="D412" s="217" t="s">
        <v>141</v>
      </c>
      <c r="E412" s="218" t="s">
        <v>829</v>
      </c>
      <c r="F412" s="219" t="s">
        <v>830</v>
      </c>
      <c r="G412" s="220" t="s">
        <v>382</v>
      </c>
      <c r="H412" s="221">
        <v>256.53199999999998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41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140</v>
      </c>
      <c r="AT412" s="229" t="s">
        <v>141</v>
      </c>
      <c r="AU412" s="229" t="s">
        <v>84</v>
      </c>
      <c r="AY412" s="17" t="s">
        <v>137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84</v>
      </c>
      <c r="BK412" s="230">
        <f>ROUND(I412*H412,2)</f>
        <v>0</v>
      </c>
      <c r="BL412" s="17" t="s">
        <v>140</v>
      </c>
      <c r="BM412" s="229" t="s">
        <v>831</v>
      </c>
    </row>
    <row r="413" s="2" customFormat="1">
      <c r="A413" s="38"/>
      <c r="B413" s="39"/>
      <c r="C413" s="40"/>
      <c r="D413" s="231" t="s">
        <v>146</v>
      </c>
      <c r="E413" s="40"/>
      <c r="F413" s="232" t="s">
        <v>832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146</v>
      </c>
      <c r="AU413" s="17" t="s">
        <v>84</v>
      </c>
    </row>
    <row r="414" s="2" customFormat="1">
      <c r="A414" s="38"/>
      <c r="B414" s="39"/>
      <c r="C414" s="40"/>
      <c r="D414" s="250" t="s">
        <v>185</v>
      </c>
      <c r="E414" s="40"/>
      <c r="F414" s="251" t="s">
        <v>833</v>
      </c>
      <c r="G414" s="40"/>
      <c r="H414" s="40"/>
      <c r="I414" s="233"/>
      <c r="J414" s="40"/>
      <c r="K414" s="40"/>
      <c r="L414" s="44"/>
      <c r="M414" s="288"/>
      <c r="N414" s="289"/>
      <c r="O414" s="290"/>
      <c r="P414" s="290"/>
      <c r="Q414" s="290"/>
      <c r="R414" s="290"/>
      <c r="S414" s="290"/>
      <c r="T414" s="291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185</v>
      </c>
      <c r="AU414" s="17" t="s">
        <v>84</v>
      </c>
    </row>
    <row r="415" s="2" customFormat="1" ht="6.96" customHeight="1">
      <c r="A415" s="38"/>
      <c r="B415" s="66"/>
      <c r="C415" s="67"/>
      <c r="D415" s="67"/>
      <c r="E415" s="67"/>
      <c r="F415" s="67"/>
      <c r="G415" s="67"/>
      <c r="H415" s="67"/>
      <c r="I415" s="67"/>
      <c r="J415" s="67"/>
      <c r="K415" s="67"/>
      <c r="L415" s="44"/>
      <c r="M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</row>
  </sheetData>
  <sheetProtection sheet="1" autoFilter="0" formatColumns="0" formatRows="0" objects="1" scenarios="1" spinCount="100000" saltValue="cV5l01cXzygCHVrrmIcrc4iVhq7BZySCGoKlNjcxhV9Y3P7Av4f5xQs17kkbDJtsPeQI3snKx0V9DbD3F/m72A==" hashValue="B9lHsITDscqSWLZPgg+dN2TAwqpuuXuhcF2npDpFHgmveeUutXSeUD/FtC9eMOw/5Dx8u1+voy/Ni35RSK1Syg==" algorithmName="SHA-512" password="CC35"/>
  <autoFilter ref="C123:K41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5_01/122211101"/>
    <hyperlink ref="F137" r:id="rId2" display="https://podminky.urs.cz/item/CS_URS_2024_01/132212131"/>
    <hyperlink ref="F143" r:id="rId3" display="https://podminky.urs.cz/item/CS_URS_2022_01/162751117"/>
    <hyperlink ref="F150" r:id="rId4" display="https://podminky.urs.cz/item/CS_URS_2024_02/162751119"/>
    <hyperlink ref="F155" r:id="rId5" display="https://podminky.urs.cz/item/CS_URS_2025_01/167111101"/>
    <hyperlink ref="F159" r:id="rId6" display="https://podminky.urs.cz/item/CS_URS_2024_02/171201231"/>
    <hyperlink ref="F163" r:id="rId7" display="https://podminky.urs.cz/item/CS_URS_2024_02/171251201"/>
    <hyperlink ref="F167" r:id="rId8" display="https://podminky.urs.cz/item/CS_URS_2023_01/174151101"/>
    <hyperlink ref="F171" r:id="rId9" display="https://podminky.urs.cz/item/CS_URS_2024_01/175111101"/>
    <hyperlink ref="F180" r:id="rId10" display="https://podminky.urs.cz/item/CS_URS_2024_01/175111201"/>
    <hyperlink ref="F189" r:id="rId11" display="https://podminky.urs.cz/item/CS_URS_2024_02/181311103"/>
    <hyperlink ref="F203" r:id="rId12" display="https://podminky.urs.cz/item/CS_URS_2024_01/181912112"/>
    <hyperlink ref="F207" r:id="rId13" display="https://podminky.urs.cz/item/CS_URS_2025_01/183403153"/>
    <hyperlink ref="F213" r:id="rId14" display="https://podminky.urs.cz/item/CS_URS_2025_01/564851111"/>
    <hyperlink ref="F218" r:id="rId15" display="https://podminky.urs.cz/item/CS_URS_2025_01/565166112"/>
    <hyperlink ref="F226" r:id="rId16" display="https://podminky.urs.cz/item/CS_URS_2025_01/573211107"/>
    <hyperlink ref="F230" r:id="rId17" display="https://podminky.urs.cz/item/CS_URS_2025_01/573211108"/>
    <hyperlink ref="F234" r:id="rId18" display="https://podminky.urs.cz/item/CS_URS_2025_01/577134111"/>
    <hyperlink ref="F242" r:id="rId19" display="https://podminky.urs.cz/item/CS_URS_2025_01/596211112"/>
    <hyperlink ref="F274" r:id="rId20" display="https://podminky.urs.cz/item/CS_URS_2024_01/871310320"/>
    <hyperlink ref="F282" r:id="rId21" display="https://podminky.urs.cz/item/CS_URS_2022_01/877310310"/>
    <hyperlink ref="F299" r:id="rId22" display="https://podminky.urs.cz/item/CS_URS_2024_02/892351111"/>
    <hyperlink ref="F303" r:id="rId23" display="https://podminky.urs.cz/item/CS_URS_2024_02/895941302"/>
    <hyperlink ref="F309" r:id="rId24" display="https://podminky.urs.cz/item/CS_URS_2024_02/895941314"/>
    <hyperlink ref="F315" r:id="rId25" display="https://podminky.urs.cz/item/CS_URS_2024_02/895941322"/>
    <hyperlink ref="F321" r:id="rId26" display="https://podminky.urs.cz/item/CS_URS_2024_02/895941331"/>
    <hyperlink ref="F327" r:id="rId27" display="https://podminky.urs.cz/item/CS_URS_2025_01/899132121"/>
    <hyperlink ref="F334" r:id="rId28" display="https://podminky.urs.cz/item/CS_URS_2024_01/899204112"/>
    <hyperlink ref="F348" r:id="rId29" display="https://podminky.urs.cz/item/CS_URS_2024_02/899633151"/>
    <hyperlink ref="F355" r:id="rId30" display="https://podminky.urs.cz/item/CS_URS_2024_02/916111113"/>
    <hyperlink ref="F365" r:id="rId31" display="https://podminky.urs.cz/item/CS_URS_2024_01/916131213"/>
    <hyperlink ref="F392" r:id="rId32" display="https://podminky.urs.cz/item/CS_URS_2024_01/916991121"/>
    <hyperlink ref="F398" r:id="rId33" display="https://podminky.urs.cz/item/CS_URS_2024_01/919735111"/>
    <hyperlink ref="F406" r:id="rId34" display="https://podminky.urs.cz/item/CS_URS_2024_01/711161273"/>
    <hyperlink ref="F414" r:id="rId35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ROUND((SUM(BE120:BE181)),  2)</f>
        <v>0</v>
      </c>
      <c r="G33" s="38"/>
      <c r="H33" s="38"/>
      <c r="I33" s="155">
        <v>0.20999999999999999</v>
      </c>
      <c r="J33" s="154">
        <f>ROUND(((SUM(BE120:BE181))*I33),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ROUND((SUM(BF120:BF181)),  2)</f>
        <v>0</v>
      </c>
      <c r="G34" s="38"/>
      <c r="H34" s="38"/>
      <c r="I34" s="155">
        <v>0.12</v>
      </c>
      <c r="J34" s="154">
        <f>ROUND(((SUM(BF120:BF181))*I34),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ROUND((SUM(BH120:BH181)),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1.3 - MK Božkova - 1.část - trvalé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835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113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445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448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Rekonstrukce MK ul. Božkova, Český Těšín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1.3 - MK Božkova - 1.část - trvalé dopravní značení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Český Těšín</v>
      </c>
      <c r="G114" s="40"/>
      <c r="H114" s="40"/>
      <c r="I114" s="32" t="s">
        <v>22</v>
      </c>
      <c r="J114" s="79" t="str">
        <f>IF(J12="","",J12)</f>
        <v>14. 4. 2025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Český Těšín</v>
      </c>
      <c r="G116" s="40"/>
      <c r="H116" s="40"/>
      <c r="I116" s="32" t="s">
        <v>30</v>
      </c>
      <c r="J116" s="36" t="str">
        <f>E21</f>
        <v>DOPRAPLAN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123</v>
      </c>
      <c r="D119" s="194" t="s">
        <v>61</v>
      </c>
      <c r="E119" s="194" t="s">
        <v>57</v>
      </c>
      <c r="F119" s="194" t="s">
        <v>58</v>
      </c>
      <c r="G119" s="194" t="s">
        <v>124</v>
      </c>
      <c r="H119" s="194" t="s">
        <v>125</v>
      </c>
      <c r="I119" s="194" t="s">
        <v>126</v>
      </c>
      <c r="J119" s="195" t="s">
        <v>110</v>
      </c>
      <c r="K119" s="196" t="s">
        <v>127</v>
      </c>
      <c r="L119" s="197"/>
      <c r="M119" s="100" t="s">
        <v>1</v>
      </c>
      <c r="N119" s="101" t="s">
        <v>40</v>
      </c>
      <c r="O119" s="101" t="s">
        <v>128</v>
      </c>
      <c r="P119" s="101" t="s">
        <v>129</v>
      </c>
      <c r="Q119" s="101" t="s">
        <v>130</v>
      </c>
      <c r="R119" s="101" t="s">
        <v>131</v>
      </c>
      <c r="S119" s="101" t="s">
        <v>132</v>
      </c>
      <c r="T119" s="102" t="s">
        <v>133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P121+P125</f>
        <v>0</v>
      </c>
      <c r="Q120" s="104"/>
      <c r="R120" s="200">
        <f>R121+R125</f>
        <v>1.3925747799999999</v>
      </c>
      <c r="S120" s="104"/>
      <c r="T120" s="201">
        <f>T121+T125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112</v>
      </c>
      <c r="BK120" s="202">
        <f>BK121+BK125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86</v>
      </c>
      <c r="F121" s="206" t="s">
        <v>836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0.96071807999999992</v>
      </c>
      <c r="S121" s="211"/>
      <c r="T121" s="21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137</v>
      </c>
      <c r="BK121" s="216">
        <f>SUM(BK122:BK124)</f>
        <v>0</v>
      </c>
    </row>
    <row r="122" s="2" customFormat="1" ht="16.5" customHeight="1">
      <c r="A122" s="38"/>
      <c r="B122" s="39"/>
      <c r="C122" s="217" t="s">
        <v>84</v>
      </c>
      <c r="D122" s="217" t="s">
        <v>141</v>
      </c>
      <c r="E122" s="218" t="s">
        <v>837</v>
      </c>
      <c r="F122" s="219" t="s">
        <v>838</v>
      </c>
      <c r="G122" s="220" t="s">
        <v>351</v>
      </c>
      <c r="H122" s="221">
        <v>0.38400000000000001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2.5018699999999998</v>
      </c>
      <c r="R122" s="227">
        <f>Q122*H122</f>
        <v>0.96071807999999992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140</v>
      </c>
      <c r="AT122" s="229" t="s">
        <v>141</v>
      </c>
      <c r="AU122" s="229" t="s">
        <v>84</v>
      </c>
      <c r="AY122" s="17" t="s">
        <v>137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140</v>
      </c>
      <c r="BM122" s="229" t="s">
        <v>839</v>
      </c>
    </row>
    <row r="123" s="2" customFormat="1">
      <c r="A123" s="38"/>
      <c r="B123" s="39"/>
      <c r="C123" s="40"/>
      <c r="D123" s="231" t="s">
        <v>146</v>
      </c>
      <c r="E123" s="40"/>
      <c r="F123" s="232" t="s">
        <v>838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146</v>
      </c>
      <c r="AU123" s="17" t="s">
        <v>84</v>
      </c>
    </row>
    <row r="124" s="13" customFormat="1">
      <c r="A124" s="13"/>
      <c r="B124" s="237"/>
      <c r="C124" s="238"/>
      <c r="D124" s="231" t="s">
        <v>150</v>
      </c>
      <c r="E124" s="239" t="s">
        <v>1</v>
      </c>
      <c r="F124" s="240" t="s">
        <v>840</v>
      </c>
      <c r="G124" s="238"/>
      <c r="H124" s="241">
        <v>0.38400000000000001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150</v>
      </c>
      <c r="AU124" s="247" t="s">
        <v>84</v>
      </c>
      <c r="AV124" s="13" t="s">
        <v>86</v>
      </c>
      <c r="AW124" s="13" t="s">
        <v>32</v>
      </c>
      <c r="AX124" s="13" t="s">
        <v>84</v>
      </c>
      <c r="AY124" s="247" t="s">
        <v>137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135</v>
      </c>
      <c r="F125" s="206" t="s">
        <v>136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P126+P132</f>
        <v>0</v>
      </c>
      <c r="Q125" s="211"/>
      <c r="R125" s="212">
        <f>R126+R132</f>
        <v>0.43185669999999993</v>
      </c>
      <c r="S125" s="211"/>
      <c r="T125" s="213">
        <f>T126+T132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137</v>
      </c>
      <c r="BK125" s="216">
        <f>BK126+BK132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48" t="s">
        <v>84</v>
      </c>
      <c r="F126" s="248" t="s">
        <v>273</v>
      </c>
      <c r="G126" s="204"/>
      <c r="H126" s="204"/>
      <c r="I126" s="207"/>
      <c r="J126" s="249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137</v>
      </c>
      <c r="BK126" s="216">
        <f>SUM(BK127:BK131)</f>
        <v>0</v>
      </c>
    </row>
    <row r="127" s="2" customFormat="1" ht="24.15" customHeight="1">
      <c r="A127" s="38"/>
      <c r="B127" s="39"/>
      <c r="C127" s="217" t="s">
        <v>86</v>
      </c>
      <c r="D127" s="217" t="s">
        <v>141</v>
      </c>
      <c r="E127" s="218" t="s">
        <v>841</v>
      </c>
      <c r="F127" s="219" t="s">
        <v>842</v>
      </c>
      <c r="G127" s="220" t="s">
        <v>351</v>
      </c>
      <c r="H127" s="221">
        <v>0.38400000000000001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141</v>
      </c>
      <c r="AU127" s="229" t="s">
        <v>86</v>
      </c>
      <c r="AY127" s="17" t="s">
        <v>137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140</v>
      </c>
      <c r="BM127" s="229" t="s">
        <v>843</v>
      </c>
    </row>
    <row r="128" s="2" customFormat="1">
      <c r="A128" s="38"/>
      <c r="B128" s="39"/>
      <c r="C128" s="40"/>
      <c r="D128" s="231" t="s">
        <v>146</v>
      </c>
      <c r="E128" s="40"/>
      <c r="F128" s="232" t="s">
        <v>844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146</v>
      </c>
      <c r="AU128" s="17" t="s">
        <v>86</v>
      </c>
    </row>
    <row r="129" s="2" customFormat="1">
      <c r="A129" s="38"/>
      <c r="B129" s="39"/>
      <c r="C129" s="40"/>
      <c r="D129" s="250" t="s">
        <v>185</v>
      </c>
      <c r="E129" s="40"/>
      <c r="F129" s="251" t="s">
        <v>845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86</v>
      </c>
    </row>
    <row r="130" s="14" customFormat="1">
      <c r="A130" s="14"/>
      <c r="B130" s="256"/>
      <c r="C130" s="257"/>
      <c r="D130" s="231" t="s">
        <v>150</v>
      </c>
      <c r="E130" s="258" t="s">
        <v>1</v>
      </c>
      <c r="F130" s="259" t="s">
        <v>846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150</v>
      </c>
      <c r="AU130" s="265" t="s">
        <v>86</v>
      </c>
      <c r="AV130" s="14" t="s">
        <v>84</v>
      </c>
      <c r="AW130" s="14" t="s">
        <v>32</v>
      </c>
      <c r="AX130" s="14" t="s">
        <v>76</v>
      </c>
      <c r="AY130" s="265" t="s">
        <v>137</v>
      </c>
    </row>
    <row r="131" s="13" customFormat="1">
      <c r="A131" s="13"/>
      <c r="B131" s="237"/>
      <c r="C131" s="238"/>
      <c r="D131" s="231" t="s">
        <v>150</v>
      </c>
      <c r="E131" s="239" t="s">
        <v>1</v>
      </c>
      <c r="F131" s="240" t="s">
        <v>840</v>
      </c>
      <c r="G131" s="238"/>
      <c r="H131" s="241">
        <v>0.38400000000000001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150</v>
      </c>
      <c r="AU131" s="247" t="s">
        <v>86</v>
      </c>
      <c r="AV131" s="13" t="s">
        <v>86</v>
      </c>
      <c r="AW131" s="13" t="s">
        <v>32</v>
      </c>
      <c r="AX131" s="13" t="s">
        <v>84</v>
      </c>
      <c r="AY131" s="247" t="s">
        <v>137</v>
      </c>
    </row>
    <row r="132" s="12" customFormat="1" ht="22.8" customHeight="1">
      <c r="A132" s="12"/>
      <c r="B132" s="203"/>
      <c r="C132" s="204"/>
      <c r="D132" s="205" t="s">
        <v>75</v>
      </c>
      <c r="E132" s="248" t="s">
        <v>198</v>
      </c>
      <c r="F132" s="248" t="s">
        <v>342</v>
      </c>
      <c r="G132" s="204"/>
      <c r="H132" s="204"/>
      <c r="I132" s="207"/>
      <c r="J132" s="249">
        <f>BK132</f>
        <v>0</v>
      </c>
      <c r="K132" s="204"/>
      <c r="L132" s="209"/>
      <c r="M132" s="210"/>
      <c r="N132" s="211"/>
      <c r="O132" s="211"/>
      <c r="P132" s="212">
        <f>SUM(P133:P181)</f>
        <v>0</v>
      </c>
      <c r="Q132" s="211"/>
      <c r="R132" s="212">
        <f>SUM(R133:R181)</f>
        <v>0.43185669999999993</v>
      </c>
      <c r="S132" s="211"/>
      <c r="T132" s="213">
        <f>SUM(T133:T181)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137</v>
      </c>
      <c r="BK132" s="216">
        <f>SUM(BK133:BK181)</f>
        <v>0</v>
      </c>
    </row>
    <row r="133" s="2" customFormat="1" ht="24.15" customHeight="1">
      <c r="A133" s="38"/>
      <c r="B133" s="39"/>
      <c r="C133" s="217" t="s">
        <v>155</v>
      </c>
      <c r="D133" s="217" t="s">
        <v>141</v>
      </c>
      <c r="E133" s="218" t="s">
        <v>847</v>
      </c>
      <c r="F133" s="219" t="s">
        <v>848</v>
      </c>
      <c r="G133" s="220" t="s">
        <v>164</v>
      </c>
      <c r="H133" s="221">
        <v>5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0.00069999999999999999</v>
      </c>
      <c r="R133" s="227">
        <f>Q133*H133</f>
        <v>0.0035000000000000001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141</v>
      </c>
      <c r="AU133" s="229" t="s">
        <v>86</v>
      </c>
      <c r="AY133" s="17" t="s">
        <v>137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849</v>
      </c>
    </row>
    <row r="134" s="2" customFormat="1">
      <c r="A134" s="38"/>
      <c r="B134" s="39"/>
      <c r="C134" s="40"/>
      <c r="D134" s="231" t="s">
        <v>146</v>
      </c>
      <c r="E134" s="40"/>
      <c r="F134" s="232" t="s">
        <v>848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86</v>
      </c>
    </row>
    <row r="135" s="13" customFormat="1">
      <c r="A135" s="13"/>
      <c r="B135" s="237"/>
      <c r="C135" s="238"/>
      <c r="D135" s="231" t="s">
        <v>150</v>
      </c>
      <c r="E135" s="239" t="s">
        <v>1</v>
      </c>
      <c r="F135" s="240" t="s">
        <v>170</v>
      </c>
      <c r="G135" s="238"/>
      <c r="H135" s="241">
        <v>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150</v>
      </c>
      <c r="AU135" s="247" t="s">
        <v>86</v>
      </c>
      <c r="AV135" s="13" t="s">
        <v>86</v>
      </c>
      <c r="AW135" s="13" t="s">
        <v>32</v>
      </c>
      <c r="AX135" s="13" t="s">
        <v>84</v>
      </c>
      <c r="AY135" s="247" t="s">
        <v>137</v>
      </c>
    </row>
    <row r="136" s="2" customFormat="1" ht="24.15" customHeight="1">
      <c r="A136" s="38"/>
      <c r="B136" s="39"/>
      <c r="C136" s="277" t="s">
        <v>140</v>
      </c>
      <c r="D136" s="277" t="s">
        <v>508</v>
      </c>
      <c r="E136" s="278" t="s">
        <v>850</v>
      </c>
      <c r="F136" s="279" t="s">
        <v>851</v>
      </c>
      <c r="G136" s="280" t="s">
        <v>361</v>
      </c>
      <c r="H136" s="281">
        <v>1</v>
      </c>
      <c r="I136" s="282"/>
      <c r="J136" s="283">
        <f>ROUND(I136*H136,2)</f>
        <v>0</v>
      </c>
      <c r="K136" s="284"/>
      <c r="L136" s="285"/>
      <c r="M136" s="286" t="s">
        <v>1</v>
      </c>
      <c r="N136" s="287" t="s">
        <v>41</v>
      </c>
      <c r="O136" s="91"/>
      <c r="P136" s="227">
        <f>O136*H136</f>
        <v>0</v>
      </c>
      <c r="Q136" s="227">
        <v>0.0012999999999999999</v>
      </c>
      <c r="R136" s="227">
        <f>Q136*H136</f>
        <v>0.0012999999999999999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192</v>
      </c>
      <c r="AT136" s="229" t="s">
        <v>508</v>
      </c>
      <c r="AU136" s="229" t="s">
        <v>86</v>
      </c>
      <c r="AY136" s="17" t="s">
        <v>137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852</v>
      </c>
    </row>
    <row r="137" s="2" customFormat="1">
      <c r="A137" s="38"/>
      <c r="B137" s="39"/>
      <c r="C137" s="40"/>
      <c r="D137" s="231" t="s">
        <v>146</v>
      </c>
      <c r="E137" s="40"/>
      <c r="F137" s="232" t="s">
        <v>851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86</v>
      </c>
    </row>
    <row r="138" s="13" customFormat="1">
      <c r="A138" s="13"/>
      <c r="B138" s="237"/>
      <c r="C138" s="238"/>
      <c r="D138" s="231" t="s">
        <v>150</v>
      </c>
      <c r="E138" s="239" t="s">
        <v>1</v>
      </c>
      <c r="F138" s="240" t="s">
        <v>853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150</v>
      </c>
      <c r="AU138" s="247" t="s">
        <v>86</v>
      </c>
      <c r="AV138" s="13" t="s">
        <v>86</v>
      </c>
      <c r="AW138" s="13" t="s">
        <v>32</v>
      </c>
      <c r="AX138" s="13" t="s">
        <v>84</v>
      </c>
      <c r="AY138" s="247" t="s">
        <v>137</v>
      </c>
    </row>
    <row r="139" s="2" customFormat="1" ht="24.15" customHeight="1">
      <c r="A139" s="38"/>
      <c r="B139" s="39"/>
      <c r="C139" s="277" t="s">
        <v>170</v>
      </c>
      <c r="D139" s="277" t="s">
        <v>508</v>
      </c>
      <c r="E139" s="278" t="s">
        <v>854</v>
      </c>
      <c r="F139" s="279" t="s">
        <v>855</v>
      </c>
      <c r="G139" s="280" t="s">
        <v>361</v>
      </c>
      <c r="H139" s="281">
        <v>2</v>
      </c>
      <c r="I139" s="282"/>
      <c r="J139" s="283">
        <f>ROUND(I139*H139,2)</f>
        <v>0</v>
      </c>
      <c r="K139" s="284"/>
      <c r="L139" s="285"/>
      <c r="M139" s="286" t="s">
        <v>1</v>
      </c>
      <c r="N139" s="287" t="s">
        <v>41</v>
      </c>
      <c r="O139" s="91"/>
      <c r="P139" s="227">
        <f>O139*H139</f>
        <v>0</v>
      </c>
      <c r="Q139" s="227">
        <v>0.0035000000000000001</v>
      </c>
      <c r="R139" s="227">
        <f>Q139*H139</f>
        <v>0.0070000000000000001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192</v>
      </c>
      <c r="AT139" s="229" t="s">
        <v>508</v>
      </c>
      <c r="AU139" s="229" t="s">
        <v>86</v>
      </c>
      <c r="AY139" s="17" t="s">
        <v>137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140</v>
      </c>
      <c r="BM139" s="229" t="s">
        <v>856</v>
      </c>
    </row>
    <row r="140" s="2" customFormat="1">
      <c r="A140" s="38"/>
      <c r="B140" s="39"/>
      <c r="C140" s="40"/>
      <c r="D140" s="231" t="s">
        <v>146</v>
      </c>
      <c r="E140" s="40"/>
      <c r="F140" s="232" t="s">
        <v>855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86</v>
      </c>
    </row>
    <row r="141" s="13" customFormat="1">
      <c r="A141" s="13"/>
      <c r="B141" s="237"/>
      <c r="C141" s="238"/>
      <c r="D141" s="231" t="s">
        <v>150</v>
      </c>
      <c r="E141" s="239" t="s">
        <v>1</v>
      </c>
      <c r="F141" s="240" t="s">
        <v>857</v>
      </c>
      <c r="G141" s="238"/>
      <c r="H141" s="241">
        <v>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150</v>
      </c>
      <c r="AU141" s="247" t="s">
        <v>86</v>
      </c>
      <c r="AV141" s="13" t="s">
        <v>86</v>
      </c>
      <c r="AW141" s="13" t="s">
        <v>32</v>
      </c>
      <c r="AX141" s="13" t="s">
        <v>84</v>
      </c>
      <c r="AY141" s="247" t="s">
        <v>137</v>
      </c>
    </row>
    <row r="142" s="2" customFormat="1" ht="21.75" customHeight="1">
      <c r="A142" s="38"/>
      <c r="B142" s="39"/>
      <c r="C142" s="277" t="s">
        <v>179</v>
      </c>
      <c r="D142" s="277" t="s">
        <v>508</v>
      </c>
      <c r="E142" s="278" t="s">
        <v>858</v>
      </c>
      <c r="F142" s="279" t="s">
        <v>859</v>
      </c>
      <c r="G142" s="280" t="s">
        <v>361</v>
      </c>
      <c r="H142" s="281">
        <v>2</v>
      </c>
      <c r="I142" s="282"/>
      <c r="J142" s="283">
        <f>ROUND(I142*H142,2)</f>
        <v>0</v>
      </c>
      <c r="K142" s="284"/>
      <c r="L142" s="285"/>
      <c r="M142" s="286" t="s">
        <v>1</v>
      </c>
      <c r="N142" s="287" t="s">
        <v>41</v>
      </c>
      <c r="O142" s="91"/>
      <c r="P142" s="227">
        <f>O142*H142</f>
        <v>0</v>
      </c>
      <c r="Q142" s="227">
        <v>0.00089999999999999998</v>
      </c>
      <c r="R142" s="227">
        <f>Q142*H142</f>
        <v>0.0018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192</v>
      </c>
      <c r="AT142" s="229" t="s">
        <v>508</v>
      </c>
      <c r="AU142" s="229" t="s">
        <v>86</v>
      </c>
      <c r="AY142" s="17" t="s">
        <v>137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140</v>
      </c>
      <c r="BM142" s="229" t="s">
        <v>860</v>
      </c>
    </row>
    <row r="143" s="2" customFormat="1">
      <c r="A143" s="38"/>
      <c r="B143" s="39"/>
      <c r="C143" s="40"/>
      <c r="D143" s="231" t="s">
        <v>146</v>
      </c>
      <c r="E143" s="40"/>
      <c r="F143" s="232" t="s">
        <v>859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86</v>
      </c>
    </row>
    <row r="144" s="13" customFormat="1">
      <c r="A144" s="13"/>
      <c r="B144" s="237"/>
      <c r="C144" s="238"/>
      <c r="D144" s="231" t="s">
        <v>150</v>
      </c>
      <c r="E144" s="239" t="s">
        <v>1</v>
      </c>
      <c r="F144" s="240" t="s">
        <v>861</v>
      </c>
      <c r="G144" s="238"/>
      <c r="H144" s="241">
        <v>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150</v>
      </c>
      <c r="AU144" s="247" t="s">
        <v>86</v>
      </c>
      <c r="AV144" s="13" t="s">
        <v>86</v>
      </c>
      <c r="AW144" s="13" t="s">
        <v>32</v>
      </c>
      <c r="AX144" s="13" t="s">
        <v>84</v>
      </c>
      <c r="AY144" s="247" t="s">
        <v>137</v>
      </c>
    </row>
    <row r="145" s="2" customFormat="1" ht="24.15" customHeight="1">
      <c r="A145" s="38"/>
      <c r="B145" s="39"/>
      <c r="C145" s="217" t="s">
        <v>187</v>
      </c>
      <c r="D145" s="217" t="s">
        <v>141</v>
      </c>
      <c r="E145" s="218" t="s">
        <v>862</v>
      </c>
      <c r="F145" s="219" t="s">
        <v>863</v>
      </c>
      <c r="G145" s="220" t="s">
        <v>361</v>
      </c>
      <c r="H145" s="221">
        <v>3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0.10940999999999999</v>
      </c>
      <c r="R145" s="227">
        <f>Q145*H145</f>
        <v>0.32822999999999997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140</v>
      </c>
      <c r="AT145" s="229" t="s">
        <v>141</v>
      </c>
      <c r="AU145" s="229" t="s">
        <v>86</v>
      </c>
      <c r="AY145" s="17" t="s">
        <v>137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140</v>
      </c>
      <c r="BM145" s="229" t="s">
        <v>864</v>
      </c>
    </row>
    <row r="146" s="2" customFormat="1">
      <c r="A146" s="38"/>
      <c r="B146" s="39"/>
      <c r="C146" s="40"/>
      <c r="D146" s="231" t="s">
        <v>146</v>
      </c>
      <c r="E146" s="40"/>
      <c r="F146" s="232" t="s">
        <v>863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146</v>
      </c>
      <c r="AU146" s="17" t="s">
        <v>86</v>
      </c>
    </row>
    <row r="147" s="13" customFormat="1">
      <c r="A147" s="13"/>
      <c r="B147" s="237"/>
      <c r="C147" s="238"/>
      <c r="D147" s="231" t="s">
        <v>150</v>
      </c>
      <c r="E147" s="239" t="s">
        <v>1</v>
      </c>
      <c r="F147" s="240" t="s">
        <v>155</v>
      </c>
      <c r="G147" s="238"/>
      <c r="H147" s="241">
        <v>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150</v>
      </c>
      <c r="AU147" s="247" t="s">
        <v>86</v>
      </c>
      <c r="AV147" s="13" t="s">
        <v>86</v>
      </c>
      <c r="AW147" s="13" t="s">
        <v>32</v>
      </c>
      <c r="AX147" s="13" t="s">
        <v>84</v>
      </c>
      <c r="AY147" s="247" t="s">
        <v>137</v>
      </c>
    </row>
    <row r="148" s="2" customFormat="1" ht="16.5" customHeight="1">
      <c r="A148" s="38"/>
      <c r="B148" s="39"/>
      <c r="C148" s="277" t="s">
        <v>192</v>
      </c>
      <c r="D148" s="277" t="s">
        <v>508</v>
      </c>
      <c r="E148" s="278" t="s">
        <v>865</v>
      </c>
      <c r="F148" s="279" t="s">
        <v>866</v>
      </c>
      <c r="G148" s="280" t="s">
        <v>164</v>
      </c>
      <c r="H148" s="281">
        <v>12</v>
      </c>
      <c r="I148" s="282"/>
      <c r="J148" s="283">
        <f>ROUND(I148*H148,2)</f>
        <v>0</v>
      </c>
      <c r="K148" s="284"/>
      <c r="L148" s="285"/>
      <c r="M148" s="286" t="s">
        <v>1</v>
      </c>
      <c r="N148" s="287" t="s">
        <v>41</v>
      </c>
      <c r="O148" s="91"/>
      <c r="P148" s="227">
        <f>O148*H148</f>
        <v>0</v>
      </c>
      <c r="Q148" s="227">
        <v>0.00035</v>
      </c>
      <c r="R148" s="227">
        <f>Q148*H148</f>
        <v>0.0041999999999999997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192</v>
      </c>
      <c r="AT148" s="229" t="s">
        <v>508</v>
      </c>
      <c r="AU148" s="229" t="s">
        <v>86</v>
      </c>
      <c r="AY148" s="17" t="s">
        <v>137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140</v>
      </c>
      <c r="BM148" s="229" t="s">
        <v>867</v>
      </c>
    </row>
    <row r="149" s="2" customFormat="1">
      <c r="A149" s="38"/>
      <c r="B149" s="39"/>
      <c r="C149" s="40"/>
      <c r="D149" s="231" t="s">
        <v>146</v>
      </c>
      <c r="E149" s="40"/>
      <c r="F149" s="232" t="s">
        <v>866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86</v>
      </c>
    </row>
    <row r="150" s="13" customFormat="1">
      <c r="A150" s="13"/>
      <c r="B150" s="237"/>
      <c r="C150" s="238"/>
      <c r="D150" s="231" t="s">
        <v>150</v>
      </c>
      <c r="E150" s="239" t="s">
        <v>1</v>
      </c>
      <c r="F150" s="240" t="s">
        <v>868</v>
      </c>
      <c r="G150" s="238"/>
      <c r="H150" s="241">
        <v>12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150</v>
      </c>
      <c r="AU150" s="247" t="s">
        <v>86</v>
      </c>
      <c r="AV150" s="13" t="s">
        <v>86</v>
      </c>
      <c r="AW150" s="13" t="s">
        <v>32</v>
      </c>
      <c r="AX150" s="13" t="s">
        <v>84</v>
      </c>
      <c r="AY150" s="247" t="s">
        <v>137</v>
      </c>
    </row>
    <row r="151" s="2" customFormat="1" ht="16.5" customHeight="1">
      <c r="A151" s="38"/>
      <c r="B151" s="39"/>
      <c r="C151" s="277" t="s">
        <v>198</v>
      </c>
      <c r="D151" s="277" t="s">
        <v>508</v>
      </c>
      <c r="E151" s="278" t="s">
        <v>869</v>
      </c>
      <c r="F151" s="279" t="s">
        <v>870</v>
      </c>
      <c r="G151" s="280" t="s">
        <v>361</v>
      </c>
      <c r="H151" s="281">
        <v>3</v>
      </c>
      <c r="I151" s="282"/>
      <c r="J151" s="283">
        <f>ROUND(I151*H151,2)</f>
        <v>0</v>
      </c>
      <c r="K151" s="284"/>
      <c r="L151" s="285"/>
      <c r="M151" s="286" t="s">
        <v>1</v>
      </c>
      <c r="N151" s="287" t="s">
        <v>41</v>
      </c>
      <c r="O151" s="91"/>
      <c r="P151" s="227">
        <f>O151*H151</f>
        <v>0</v>
      </c>
      <c r="Q151" s="227">
        <v>0.0030000000000000001</v>
      </c>
      <c r="R151" s="227">
        <f>Q151*H151</f>
        <v>0.0090000000000000011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192</v>
      </c>
      <c r="AT151" s="229" t="s">
        <v>508</v>
      </c>
      <c r="AU151" s="229" t="s">
        <v>86</v>
      </c>
      <c r="AY151" s="17" t="s">
        <v>137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140</v>
      </c>
      <c r="BM151" s="229" t="s">
        <v>871</v>
      </c>
    </row>
    <row r="152" s="2" customFormat="1">
      <c r="A152" s="38"/>
      <c r="B152" s="39"/>
      <c r="C152" s="40"/>
      <c r="D152" s="231" t="s">
        <v>146</v>
      </c>
      <c r="E152" s="40"/>
      <c r="F152" s="232" t="s">
        <v>870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146</v>
      </c>
      <c r="AU152" s="17" t="s">
        <v>86</v>
      </c>
    </row>
    <row r="153" s="13" customFormat="1">
      <c r="A153" s="13"/>
      <c r="B153" s="237"/>
      <c r="C153" s="238"/>
      <c r="D153" s="231" t="s">
        <v>150</v>
      </c>
      <c r="E153" s="239" t="s">
        <v>1</v>
      </c>
      <c r="F153" s="240" t="s">
        <v>155</v>
      </c>
      <c r="G153" s="238"/>
      <c r="H153" s="241">
        <v>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150</v>
      </c>
      <c r="AU153" s="247" t="s">
        <v>86</v>
      </c>
      <c r="AV153" s="13" t="s">
        <v>86</v>
      </c>
      <c r="AW153" s="13" t="s">
        <v>32</v>
      </c>
      <c r="AX153" s="13" t="s">
        <v>84</v>
      </c>
      <c r="AY153" s="247" t="s">
        <v>137</v>
      </c>
    </row>
    <row r="154" s="2" customFormat="1" ht="21.75" customHeight="1">
      <c r="A154" s="38"/>
      <c r="B154" s="39"/>
      <c r="C154" s="277" t="s">
        <v>204</v>
      </c>
      <c r="D154" s="277" t="s">
        <v>508</v>
      </c>
      <c r="E154" s="278" t="s">
        <v>872</v>
      </c>
      <c r="F154" s="279" t="s">
        <v>873</v>
      </c>
      <c r="G154" s="280" t="s">
        <v>361</v>
      </c>
      <c r="H154" s="281">
        <v>3</v>
      </c>
      <c r="I154" s="282"/>
      <c r="J154" s="283">
        <f>ROUND(I154*H154,2)</f>
        <v>0</v>
      </c>
      <c r="K154" s="284"/>
      <c r="L154" s="285"/>
      <c r="M154" s="286" t="s">
        <v>1</v>
      </c>
      <c r="N154" s="287" t="s">
        <v>41</v>
      </c>
      <c r="O154" s="91"/>
      <c r="P154" s="227">
        <f>O154*H154</f>
        <v>0</v>
      </c>
      <c r="Q154" s="227">
        <v>0.0061000000000000004</v>
      </c>
      <c r="R154" s="227">
        <f>Q154*H154</f>
        <v>0.0183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192</v>
      </c>
      <c r="AT154" s="229" t="s">
        <v>508</v>
      </c>
      <c r="AU154" s="229" t="s">
        <v>86</v>
      </c>
      <c r="AY154" s="17" t="s">
        <v>137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140</v>
      </c>
      <c r="BM154" s="229" t="s">
        <v>874</v>
      </c>
    </row>
    <row r="155" s="2" customFormat="1">
      <c r="A155" s="38"/>
      <c r="B155" s="39"/>
      <c r="C155" s="40"/>
      <c r="D155" s="231" t="s">
        <v>146</v>
      </c>
      <c r="E155" s="40"/>
      <c r="F155" s="232" t="s">
        <v>873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86</v>
      </c>
    </row>
    <row r="156" s="13" customFormat="1">
      <c r="A156" s="13"/>
      <c r="B156" s="237"/>
      <c r="C156" s="238"/>
      <c r="D156" s="231" t="s">
        <v>150</v>
      </c>
      <c r="E156" s="239" t="s">
        <v>1</v>
      </c>
      <c r="F156" s="240" t="s">
        <v>155</v>
      </c>
      <c r="G156" s="238"/>
      <c r="H156" s="241">
        <v>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150</v>
      </c>
      <c r="AU156" s="247" t="s">
        <v>86</v>
      </c>
      <c r="AV156" s="13" t="s">
        <v>86</v>
      </c>
      <c r="AW156" s="13" t="s">
        <v>32</v>
      </c>
      <c r="AX156" s="13" t="s">
        <v>84</v>
      </c>
      <c r="AY156" s="247" t="s">
        <v>137</v>
      </c>
    </row>
    <row r="157" s="2" customFormat="1" ht="16.5" customHeight="1">
      <c r="A157" s="38"/>
      <c r="B157" s="39"/>
      <c r="C157" s="277" t="s">
        <v>212</v>
      </c>
      <c r="D157" s="277" t="s">
        <v>508</v>
      </c>
      <c r="E157" s="278" t="s">
        <v>875</v>
      </c>
      <c r="F157" s="279" t="s">
        <v>876</v>
      </c>
      <c r="G157" s="280" t="s">
        <v>164</v>
      </c>
      <c r="H157" s="281">
        <v>3</v>
      </c>
      <c r="I157" s="282"/>
      <c r="J157" s="283">
        <f>ROUND(I157*H157,2)</f>
        <v>0</v>
      </c>
      <c r="K157" s="284"/>
      <c r="L157" s="285"/>
      <c r="M157" s="286" t="s">
        <v>1</v>
      </c>
      <c r="N157" s="287" t="s">
        <v>41</v>
      </c>
      <c r="O157" s="91"/>
      <c r="P157" s="227">
        <f>O157*H157</f>
        <v>0</v>
      </c>
      <c r="Q157" s="227">
        <v>0.00010000000000000001</v>
      </c>
      <c r="R157" s="227">
        <f>Q157*H157</f>
        <v>0.00030000000000000003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192</v>
      </c>
      <c r="AT157" s="229" t="s">
        <v>508</v>
      </c>
      <c r="AU157" s="229" t="s">
        <v>86</v>
      </c>
      <c r="AY157" s="17" t="s">
        <v>137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140</v>
      </c>
      <c r="BM157" s="229" t="s">
        <v>877</v>
      </c>
    </row>
    <row r="158" s="2" customFormat="1">
      <c r="A158" s="38"/>
      <c r="B158" s="39"/>
      <c r="C158" s="40"/>
      <c r="D158" s="231" t="s">
        <v>146</v>
      </c>
      <c r="E158" s="40"/>
      <c r="F158" s="232" t="s">
        <v>876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86</v>
      </c>
    </row>
    <row r="159" s="13" customFormat="1">
      <c r="A159" s="13"/>
      <c r="B159" s="237"/>
      <c r="C159" s="238"/>
      <c r="D159" s="231" t="s">
        <v>150</v>
      </c>
      <c r="E159" s="239" t="s">
        <v>1</v>
      </c>
      <c r="F159" s="240" t="s">
        <v>155</v>
      </c>
      <c r="G159" s="238"/>
      <c r="H159" s="241">
        <v>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150</v>
      </c>
      <c r="AU159" s="247" t="s">
        <v>86</v>
      </c>
      <c r="AV159" s="13" t="s">
        <v>86</v>
      </c>
      <c r="AW159" s="13" t="s">
        <v>32</v>
      </c>
      <c r="AX159" s="13" t="s">
        <v>84</v>
      </c>
      <c r="AY159" s="247" t="s">
        <v>137</v>
      </c>
    </row>
    <row r="160" s="2" customFormat="1" ht="24.15" customHeight="1">
      <c r="A160" s="38"/>
      <c r="B160" s="39"/>
      <c r="C160" s="217" t="s">
        <v>8</v>
      </c>
      <c r="D160" s="217" t="s">
        <v>141</v>
      </c>
      <c r="E160" s="218" t="s">
        <v>878</v>
      </c>
      <c r="F160" s="219" t="s">
        <v>879</v>
      </c>
      <c r="G160" s="220" t="s">
        <v>322</v>
      </c>
      <c r="H160" s="221">
        <v>143.34999999999999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0.00012999999999999999</v>
      </c>
      <c r="R160" s="227">
        <f>Q160*H160</f>
        <v>0.018635499999999999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140</v>
      </c>
      <c r="AT160" s="229" t="s">
        <v>141</v>
      </c>
      <c r="AU160" s="229" t="s">
        <v>86</v>
      </c>
      <c r="AY160" s="17" t="s">
        <v>137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140</v>
      </c>
      <c r="BM160" s="229" t="s">
        <v>880</v>
      </c>
    </row>
    <row r="161" s="2" customFormat="1">
      <c r="A161" s="38"/>
      <c r="B161" s="39"/>
      <c r="C161" s="40"/>
      <c r="D161" s="231" t="s">
        <v>146</v>
      </c>
      <c r="E161" s="40"/>
      <c r="F161" s="232" t="s">
        <v>879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86</v>
      </c>
    </row>
    <row r="162" s="13" customFormat="1">
      <c r="A162" s="13"/>
      <c r="B162" s="237"/>
      <c r="C162" s="238"/>
      <c r="D162" s="231" t="s">
        <v>150</v>
      </c>
      <c r="E162" s="239" t="s">
        <v>1</v>
      </c>
      <c r="F162" s="240" t="s">
        <v>881</v>
      </c>
      <c r="G162" s="238"/>
      <c r="H162" s="241">
        <v>143.34999999999999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150</v>
      </c>
      <c r="AU162" s="247" t="s">
        <v>86</v>
      </c>
      <c r="AV162" s="13" t="s">
        <v>86</v>
      </c>
      <c r="AW162" s="13" t="s">
        <v>32</v>
      </c>
      <c r="AX162" s="13" t="s">
        <v>84</v>
      </c>
      <c r="AY162" s="247" t="s">
        <v>137</v>
      </c>
    </row>
    <row r="163" s="2" customFormat="1" ht="24.15" customHeight="1">
      <c r="A163" s="38"/>
      <c r="B163" s="39"/>
      <c r="C163" s="217" t="s">
        <v>225</v>
      </c>
      <c r="D163" s="217" t="s">
        <v>141</v>
      </c>
      <c r="E163" s="218" t="s">
        <v>882</v>
      </c>
      <c r="F163" s="219" t="s">
        <v>883</v>
      </c>
      <c r="G163" s="220" t="s">
        <v>322</v>
      </c>
      <c r="H163" s="221">
        <v>16.73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0.00025999999999999998</v>
      </c>
      <c r="R163" s="227">
        <f>Q163*H163</f>
        <v>0.0043498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140</v>
      </c>
      <c r="AT163" s="229" t="s">
        <v>141</v>
      </c>
      <c r="AU163" s="229" t="s">
        <v>86</v>
      </c>
      <c r="AY163" s="17" t="s">
        <v>137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140</v>
      </c>
      <c r="BM163" s="229" t="s">
        <v>884</v>
      </c>
    </row>
    <row r="164" s="2" customFormat="1">
      <c r="A164" s="38"/>
      <c r="B164" s="39"/>
      <c r="C164" s="40"/>
      <c r="D164" s="231" t="s">
        <v>146</v>
      </c>
      <c r="E164" s="40"/>
      <c r="F164" s="232" t="s">
        <v>883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146</v>
      </c>
      <c r="AU164" s="17" t="s">
        <v>86</v>
      </c>
    </row>
    <row r="165" s="13" customFormat="1">
      <c r="A165" s="13"/>
      <c r="B165" s="237"/>
      <c r="C165" s="238"/>
      <c r="D165" s="231" t="s">
        <v>150</v>
      </c>
      <c r="E165" s="239" t="s">
        <v>1</v>
      </c>
      <c r="F165" s="240" t="s">
        <v>885</v>
      </c>
      <c r="G165" s="238"/>
      <c r="H165" s="241">
        <v>16.73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150</v>
      </c>
      <c r="AU165" s="247" t="s">
        <v>86</v>
      </c>
      <c r="AV165" s="13" t="s">
        <v>86</v>
      </c>
      <c r="AW165" s="13" t="s">
        <v>32</v>
      </c>
      <c r="AX165" s="13" t="s">
        <v>84</v>
      </c>
      <c r="AY165" s="247" t="s">
        <v>137</v>
      </c>
    </row>
    <row r="166" s="2" customFormat="1" ht="24.15" customHeight="1">
      <c r="A166" s="38"/>
      <c r="B166" s="39"/>
      <c r="C166" s="217" t="s">
        <v>232</v>
      </c>
      <c r="D166" s="217" t="s">
        <v>141</v>
      </c>
      <c r="E166" s="218" t="s">
        <v>886</v>
      </c>
      <c r="F166" s="219" t="s">
        <v>887</v>
      </c>
      <c r="G166" s="220" t="s">
        <v>322</v>
      </c>
      <c r="H166" s="221">
        <v>78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0.00016000000000000001</v>
      </c>
      <c r="R166" s="227">
        <f>Q166*H166</f>
        <v>0.012480000000000002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140</v>
      </c>
      <c r="AT166" s="229" t="s">
        <v>141</v>
      </c>
      <c r="AU166" s="229" t="s">
        <v>86</v>
      </c>
      <c r="AY166" s="17" t="s">
        <v>137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140</v>
      </c>
      <c r="BM166" s="229" t="s">
        <v>888</v>
      </c>
    </row>
    <row r="167" s="2" customFormat="1">
      <c r="A167" s="38"/>
      <c r="B167" s="39"/>
      <c r="C167" s="40"/>
      <c r="D167" s="231" t="s">
        <v>146</v>
      </c>
      <c r="E167" s="40"/>
      <c r="F167" s="232" t="s">
        <v>887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86</v>
      </c>
    </row>
    <row r="168" s="13" customFormat="1">
      <c r="A168" s="13"/>
      <c r="B168" s="237"/>
      <c r="C168" s="238"/>
      <c r="D168" s="231" t="s">
        <v>150</v>
      </c>
      <c r="E168" s="239" t="s">
        <v>1</v>
      </c>
      <c r="F168" s="240" t="s">
        <v>889</v>
      </c>
      <c r="G168" s="238"/>
      <c r="H168" s="241">
        <v>78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150</v>
      </c>
      <c r="AU168" s="247" t="s">
        <v>86</v>
      </c>
      <c r="AV168" s="13" t="s">
        <v>86</v>
      </c>
      <c r="AW168" s="13" t="s">
        <v>32</v>
      </c>
      <c r="AX168" s="13" t="s">
        <v>84</v>
      </c>
      <c r="AY168" s="247" t="s">
        <v>137</v>
      </c>
    </row>
    <row r="169" s="2" customFormat="1" ht="24.15" customHeight="1">
      <c r="A169" s="38"/>
      <c r="B169" s="39"/>
      <c r="C169" s="217" t="s">
        <v>237</v>
      </c>
      <c r="D169" s="217" t="s">
        <v>141</v>
      </c>
      <c r="E169" s="218" t="s">
        <v>890</v>
      </c>
      <c r="F169" s="219" t="s">
        <v>891</v>
      </c>
      <c r="G169" s="220" t="s">
        <v>276</v>
      </c>
      <c r="H169" s="221">
        <v>15.59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0.0014499999999999999</v>
      </c>
      <c r="R169" s="227">
        <f>Q169*H169</f>
        <v>0.022605499999999997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140</v>
      </c>
      <c r="AT169" s="229" t="s">
        <v>141</v>
      </c>
      <c r="AU169" s="229" t="s">
        <v>86</v>
      </c>
      <c r="AY169" s="17" t="s">
        <v>137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140</v>
      </c>
      <c r="BM169" s="229" t="s">
        <v>892</v>
      </c>
    </row>
    <row r="170" s="2" customFormat="1">
      <c r="A170" s="38"/>
      <c r="B170" s="39"/>
      <c r="C170" s="40"/>
      <c r="D170" s="231" t="s">
        <v>146</v>
      </c>
      <c r="E170" s="40"/>
      <c r="F170" s="232" t="s">
        <v>891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86</v>
      </c>
    </row>
    <row r="171" s="13" customFormat="1">
      <c r="A171" s="13"/>
      <c r="B171" s="237"/>
      <c r="C171" s="238"/>
      <c r="D171" s="231" t="s">
        <v>150</v>
      </c>
      <c r="E171" s="239" t="s">
        <v>1</v>
      </c>
      <c r="F171" s="240" t="s">
        <v>893</v>
      </c>
      <c r="G171" s="238"/>
      <c r="H171" s="241">
        <v>13.59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150</v>
      </c>
      <c r="AU171" s="247" t="s">
        <v>86</v>
      </c>
      <c r="AV171" s="13" t="s">
        <v>86</v>
      </c>
      <c r="AW171" s="13" t="s">
        <v>32</v>
      </c>
      <c r="AX171" s="13" t="s">
        <v>76</v>
      </c>
      <c r="AY171" s="247" t="s">
        <v>137</v>
      </c>
    </row>
    <row r="172" s="13" customFormat="1">
      <c r="A172" s="13"/>
      <c r="B172" s="237"/>
      <c r="C172" s="238"/>
      <c r="D172" s="231" t="s">
        <v>150</v>
      </c>
      <c r="E172" s="239" t="s">
        <v>1</v>
      </c>
      <c r="F172" s="240" t="s">
        <v>894</v>
      </c>
      <c r="G172" s="238"/>
      <c r="H172" s="241">
        <v>2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150</v>
      </c>
      <c r="AU172" s="247" t="s">
        <v>86</v>
      </c>
      <c r="AV172" s="13" t="s">
        <v>86</v>
      </c>
      <c r="AW172" s="13" t="s">
        <v>32</v>
      </c>
      <c r="AX172" s="13" t="s">
        <v>76</v>
      </c>
      <c r="AY172" s="247" t="s">
        <v>137</v>
      </c>
    </row>
    <row r="173" s="15" customFormat="1">
      <c r="A173" s="15"/>
      <c r="B173" s="266"/>
      <c r="C173" s="267"/>
      <c r="D173" s="231" t="s">
        <v>150</v>
      </c>
      <c r="E173" s="268" t="s">
        <v>1</v>
      </c>
      <c r="F173" s="269" t="s">
        <v>298</v>
      </c>
      <c r="G173" s="267"/>
      <c r="H173" s="270">
        <v>15.59</v>
      </c>
      <c r="I173" s="271"/>
      <c r="J173" s="267"/>
      <c r="K173" s="267"/>
      <c r="L173" s="272"/>
      <c r="M173" s="273"/>
      <c r="N173" s="274"/>
      <c r="O173" s="274"/>
      <c r="P173" s="274"/>
      <c r="Q173" s="274"/>
      <c r="R173" s="274"/>
      <c r="S173" s="274"/>
      <c r="T173" s="27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6" t="s">
        <v>150</v>
      </c>
      <c r="AU173" s="276" t="s">
        <v>86</v>
      </c>
      <c r="AV173" s="15" t="s">
        <v>140</v>
      </c>
      <c r="AW173" s="15" t="s">
        <v>32</v>
      </c>
      <c r="AX173" s="15" t="s">
        <v>84</v>
      </c>
      <c r="AY173" s="276" t="s">
        <v>137</v>
      </c>
    </row>
    <row r="174" s="2" customFormat="1" ht="16.5" customHeight="1">
      <c r="A174" s="38"/>
      <c r="B174" s="39"/>
      <c r="C174" s="217" t="s">
        <v>244</v>
      </c>
      <c r="D174" s="217" t="s">
        <v>141</v>
      </c>
      <c r="E174" s="218" t="s">
        <v>895</v>
      </c>
      <c r="F174" s="219" t="s">
        <v>896</v>
      </c>
      <c r="G174" s="220" t="s">
        <v>322</v>
      </c>
      <c r="H174" s="221">
        <v>238.08000000000001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140</v>
      </c>
      <c r="AT174" s="229" t="s">
        <v>141</v>
      </c>
      <c r="AU174" s="229" t="s">
        <v>86</v>
      </c>
      <c r="AY174" s="17" t="s">
        <v>137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140</v>
      </c>
      <c r="BM174" s="229" t="s">
        <v>897</v>
      </c>
    </row>
    <row r="175" s="2" customFormat="1">
      <c r="A175" s="38"/>
      <c r="B175" s="39"/>
      <c r="C175" s="40"/>
      <c r="D175" s="231" t="s">
        <v>146</v>
      </c>
      <c r="E175" s="40"/>
      <c r="F175" s="232" t="s">
        <v>896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86</v>
      </c>
    </row>
    <row r="176" s="13" customFormat="1">
      <c r="A176" s="13"/>
      <c r="B176" s="237"/>
      <c r="C176" s="238"/>
      <c r="D176" s="231" t="s">
        <v>150</v>
      </c>
      <c r="E176" s="239" t="s">
        <v>1</v>
      </c>
      <c r="F176" s="240" t="s">
        <v>898</v>
      </c>
      <c r="G176" s="238"/>
      <c r="H176" s="241">
        <v>238.08000000000001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150</v>
      </c>
      <c r="AU176" s="247" t="s">
        <v>86</v>
      </c>
      <c r="AV176" s="13" t="s">
        <v>86</v>
      </c>
      <c r="AW176" s="13" t="s">
        <v>32</v>
      </c>
      <c r="AX176" s="13" t="s">
        <v>84</v>
      </c>
      <c r="AY176" s="247" t="s">
        <v>137</v>
      </c>
    </row>
    <row r="177" s="2" customFormat="1" ht="16.5" customHeight="1">
      <c r="A177" s="38"/>
      <c r="B177" s="39"/>
      <c r="C177" s="217" t="s">
        <v>389</v>
      </c>
      <c r="D177" s="217" t="s">
        <v>141</v>
      </c>
      <c r="E177" s="218" t="s">
        <v>899</v>
      </c>
      <c r="F177" s="219" t="s">
        <v>900</v>
      </c>
      <c r="G177" s="220" t="s">
        <v>276</v>
      </c>
      <c r="H177" s="221">
        <v>15.59</v>
      </c>
      <c r="I177" s="222"/>
      <c r="J177" s="223">
        <f>ROUND(I177*H177,2)</f>
        <v>0</v>
      </c>
      <c r="K177" s="224"/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1.0000000000000001E-05</v>
      </c>
      <c r="R177" s="227">
        <f>Q177*H177</f>
        <v>0.00015590000000000002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140</v>
      </c>
      <c r="AT177" s="229" t="s">
        <v>141</v>
      </c>
      <c r="AU177" s="229" t="s">
        <v>86</v>
      </c>
      <c r="AY177" s="17" t="s">
        <v>137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140</v>
      </c>
      <c r="BM177" s="229" t="s">
        <v>901</v>
      </c>
    </row>
    <row r="178" s="2" customFormat="1">
      <c r="A178" s="38"/>
      <c r="B178" s="39"/>
      <c r="C178" s="40"/>
      <c r="D178" s="231" t="s">
        <v>146</v>
      </c>
      <c r="E178" s="40"/>
      <c r="F178" s="232" t="s">
        <v>900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86</v>
      </c>
    </row>
    <row r="179" s="13" customFormat="1">
      <c r="A179" s="13"/>
      <c r="B179" s="237"/>
      <c r="C179" s="238"/>
      <c r="D179" s="231" t="s">
        <v>150</v>
      </c>
      <c r="E179" s="239" t="s">
        <v>1</v>
      </c>
      <c r="F179" s="240" t="s">
        <v>902</v>
      </c>
      <c r="G179" s="238"/>
      <c r="H179" s="241">
        <v>2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150</v>
      </c>
      <c r="AU179" s="247" t="s">
        <v>86</v>
      </c>
      <c r="AV179" s="13" t="s">
        <v>86</v>
      </c>
      <c r="AW179" s="13" t="s">
        <v>32</v>
      </c>
      <c r="AX179" s="13" t="s">
        <v>76</v>
      </c>
      <c r="AY179" s="247" t="s">
        <v>137</v>
      </c>
    </row>
    <row r="180" s="13" customFormat="1">
      <c r="A180" s="13"/>
      <c r="B180" s="237"/>
      <c r="C180" s="238"/>
      <c r="D180" s="231" t="s">
        <v>150</v>
      </c>
      <c r="E180" s="239" t="s">
        <v>1</v>
      </c>
      <c r="F180" s="240" t="s">
        <v>893</v>
      </c>
      <c r="G180" s="238"/>
      <c r="H180" s="241">
        <v>13.59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150</v>
      </c>
      <c r="AU180" s="247" t="s">
        <v>86</v>
      </c>
      <c r="AV180" s="13" t="s">
        <v>86</v>
      </c>
      <c r="AW180" s="13" t="s">
        <v>32</v>
      </c>
      <c r="AX180" s="13" t="s">
        <v>76</v>
      </c>
      <c r="AY180" s="247" t="s">
        <v>137</v>
      </c>
    </row>
    <row r="181" s="15" customFormat="1">
      <c r="A181" s="15"/>
      <c r="B181" s="266"/>
      <c r="C181" s="267"/>
      <c r="D181" s="231" t="s">
        <v>150</v>
      </c>
      <c r="E181" s="268" t="s">
        <v>1</v>
      </c>
      <c r="F181" s="269" t="s">
        <v>298</v>
      </c>
      <c r="G181" s="267"/>
      <c r="H181" s="270">
        <v>15.59</v>
      </c>
      <c r="I181" s="271"/>
      <c r="J181" s="267"/>
      <c r="K181" s="267"/>
      <c r="L181" s="272"/>
      <c r="M181" s="292"/>
      <c r="N181" s="293"/>
      <c r="O181" s="293"/>
      <c r="P181" s="293"/>
      <c r="Q181" s="293"/>
      <c r="R181" s="293"/>
      <c r="S181" s="293"/>
      <c r="T181" s="29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6" t="s">
        <v>150</v>
      </c>
      <c r="AU181" s="276" t="s">
        <v>86</v>
      </c>
      <c r="AV181" s="15" t="s">
        <v>140</v>
      </c>
      <c r="AW181" s="15" t="s">
        <v>32</v>
      </c>
      <c r="AX181" s="15" t="s">
        <v>84</v>
      </c>
      <c r="AY181" s="276" t="s">
        <v>137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DPtbtF9M3R7S1EZnDyVj3fGBV5JkWnXPIBwYBZpTc36+OP291uSVE2o3yoyTJJKhnzLmsQtDUGx7xv7Sjz0o1w==" hashValue="Mdrna3xVBsoA2PUUceQlNRsHTJPT9fDcKtLggY+32gWLiaQh2V9SPc38QEcVKYsEH3ENJ8EgD0FSyNjw/NL4+Q==" algorithmName="SHA-512" password="CC35"/>
  <autoFilter ref="C119:K18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9" r:id="rId1" display="https://podminky.urs.cz/item/CS_URS_2025_01/1312137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255" t="s">
        <v>268</v>
      </c>
      <c r="BA2" s="255" t="s">
        <v>1</v>
      </c>
      <c r="BB2" s="255" t="s">
        <v>1</v>
      </c>
      <c r="BC2" s="255" t="s">
        <v>86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251</v>
      </c>
      <c r="BA3" s="255" t="s">
        <v>1</v>
      </c>
      <c r="BB3" s="255" t="s">
        <v>1</v>
      </c>
      <c r="BC3" s="255" t="s">
        <v>903</v>
      </c>
      <c r="BD3" s="255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  <c r="AZ4" s="255" t="s">
        <v>253</v>
      </c>
      <c r="BA4" s="255" t="s">
        <v>1</v>
      </c>
      <c r="BB4" s="255" t="s">
        <v>1</v>
      </c>
      <c r="BC4" s="255" t="s">
        <v>903</v>
      </c>
      <c r="BD4" s="255" t="s">
        <v>86</v>
      </c>
    </row>
    <row r="5" s="1" customFormat="1" ht="6.96" customHeight="1">
      <c r="B5" s="20"/>
      <c r="L5" s="20"/>
      <c r="AZ5" s="255" t="s">
        <v>260</v>
      </c>
      <c r="BA5" s="255" t="s">
        <v>1</v>
      </c>
      <c r="BB5" s="255" t="s">
        <v>1</v>
      </c>
      <c r="BC5" s="255" t="s">
        <v>904</v>
      </c>
      <c r="BD5" s="255" t="s">
        <v>86</v>
      </c>
    </row>
    <row r="6" s="1" customFormat="1" ht="12" customHeight="1">
      <c r="B6" s="20"/>
      <c r="D6" s="140" t="s">
        <v>16</v>
      </c>
      <c r="L6" s="20"/>
      <c r="AZ6" s="255" t="s">
        <v>256</v>
      </c>
      <c r="BA6" s="255" t="s">
        <v>1</v>
      </c>
      <c r="BB6" s="255" t="s">
        <v>1</v>
      </c>
      <c r="BC6" s="255" t="s">
        <v>155</v>
      </c>
      <c r="BD6" s="255" t="s">
        <v>86</v>
      </c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  <c r="AZ7" s="255" t="s">
        <v>258</v>
      </c>
      <c r="BA7" s="255" t="s">
        <v>1</v>
      </c>
      <c r="BB7" s="255" t="s">
        <v>1</v>
      </c>
      <c r="BC7" s="255" t="s">
        <v>905</v>
      </c>
      <c r="BD7" s="255" t="s">
        <v>86</v>
      </c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55" t="s">
        <v>262</v>
      </c>
      <c r="BA8" s="255" t="s">
        <v>1</v>
      </c>
      <c r="BB8" s="255" t="s">
        <v>1</v>
      </c>
      <c r="BC8" s="255" t="s">
        <v>906</v>
      </c>
      <c r="BD8" s="255" t="s">
        <v>86</v>
      </c>
    </row>
    <row r="9" s="2" customFormat="1" ht="16.5" customHeight="1">
      <c r="A9" s="38"/>
      <c r="B9" s="44"/>
      <c r="C9" s="38"/>
      <c r="D9" s="38"/>
      <c r="E9" s="142" t="s">
        <v>907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55" t="s">
        <v>254</v>
      </c>
      <c r="BA9" s="255" t="s">
        <v>1</v>
      </c>
      <c r="BB9" s="255" t="s">
        <v>1</v>
      </c>
      <c r="BC9" s="255" t="s">
        <v>908</v>
      </c>
      <c r="BD9" s="255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55" t="s">
        <v>264</v>
      </c>
      <c r="BA10" s="255" t="s">
        <v>1</v>
      </c>
      <c r="BB10" s="255" t="s">
        <v>1</v>
      </c>
      <c r="BC10" s="255" t="s">
        <v>909</v>
      </c>
      <c r="BD10" s="255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55" t="s">
        <v>266</v>
      </c>
      <c r="BA11" s="255" t="s">
        <v>1</v>
      </c>
      <c r="BB11" s="255" t="s">
        <v>1</v>
      </c>
      <c r="BC11" s="255" t="s">
        <v>910</v>
      </c>
      <c r="BD11" s="255" t="s">
        <v>86</v>
      </c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55" t="s">
        <v>911</v>
      </c>
      <c r="BA12" s="255" t="s">
        <v>1</v>
      </c>
      <c r="BB12" s="255" t="s">
        <v>1</v>
      </c>
      <c r="BC12" s="255" t="s">
        <v>912</v>
      </c>
      <c r="BD12" s="255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55" t="s">
        <v>913</v>
      </c>
      <c r="BA13" s="255" t="s">
        <v>1</v>
      </c>
      <c r="BB13" s="255" t="s">
        <v>1</v>
      </c>
      <c r="BC13" s="255" t="s">
        <v>904</v>
      </c>
      <c r="BD13" s="255" t="s">
        <v>86</v>
      </c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55" t="s">
        <v>914</v>
      </c>
      <c r="BA14" s="255" t="s">
        <v>1</v>
      </c>
      <c r="BB14" s="255" t="s">
        <v>1</v>
      </c>
      <c r="BC14" s="255" t="s">
        <v>904</v>
      </c>
      <c r="BD14" s="255" t="s">
        <v>86</v>
      </c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ROUND((SUM(BE119:BE267)),  2)</f>
        <v>0</v>
      </c>
      <c r="G33" s="38"/>
      <c r="H33" s="38"/>
      <c r="I33" s="155">
        <v>0.20999999999999999</v>
      </c>
      <c r="J33" s="154">
        <f>ROUND(((SUM(BE119:BE267))*I33),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ROUND((SUM(BF119:BF267)),  2)</f>
        <v>0</v>
      </c>
      <c r="G34" s="38"/>
      <c r="H34" s="38"/>
      <c r="I34" s="155">
        <v>0.12</v>
      </c>
      <c r="J34" s="154">
        <f>ROUND(((SUM(BF119:BF267))*I34),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ROUND((SUM(BG119:BG267)),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ROUND((SUM(BH119:BH267)),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ROUND((SUM(BI119:BI267)),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2.1 - MK Božkova - 2.část (bourání a odstraňování)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270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271</v>
      </c>
      <c r="E98" s="182"/>
      <c r="F98" s="182"/>
      <c r="G98" s="182"/>
      <c r="H98" s="182"/>
      <c r="I98" s="182"/>
      <c r="J98" s="183">
        <f>J183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272</v>
      </c>
      <c r="E99" s="182"/>
      <c r="F99" s="182"/>
      <c r="G99" s="182"/>
      <c r="H99" s="182"/>
      <c r="I99" s="182"/>
      <c r="J99" s="183">
        <f>J209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Rekonstrukce MK ul. Božkova, Český Těšín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2.1 - MK Božkova - 2.část (bourání a odstraňování)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Český Těšín</v>
      </c>
      <c r="G113" s="40"/>
      <c r="H113" s="40"/>
      <c r="I113" s="32" t="s">
        <v>22</v>
      </c>
      <c r="J113" s="79" t="str">
        <f>IF(J12="","",J12)</f>
        <v>14. 4. 2025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Český Těšín</v>
      </c>
      <c r="G115" s="40"/>
      <c r="H115" s="40"/>
      <c r="I115" s="32" t="s">
        <v>30</v>
      </c>
      <c r="J115" s="36" t="str">
        <f>E21</f>
        <v>DOPRAPLAN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123</v>
      </c>
      <c r="D118" s="194" t="s">
        <v>61</v>
      </c>
      <c r="E118" s="194" t="s">
        <v>57</v>
      </c>
      <c r="F118" s="194" t="s">
        <v>58</v>
      </c>
      <c r="G118" s="194" t="s">
        <v>124</v>
      </c>
      <c r="H118" s="194" t="s">
        <v>125</v>
      </c>
      <c r="I118" s="194" t="s">
        <v>126</v>
      </c>
      <c r="J118" s="195" t="s">
        <v>110</v>
      </c>
      <c r="K118" s="196" t="s">
        <v>127</v>
      </c>
      <c r="L118" s="197"/>
      <c r="M118" s="100" t="s">
        <v>1</v>
      </c>
      <c r="N118" s="101" t="s">
        <v>40</v>
      </c>
      <c r="O118" s="101" t="s">
        <v>128</v>
      </c>
      <c r="P118" s="101" t="s">
        <v>129</v>
      </c>
      <c r="Q118" s="101" t="s">
        <v>130</v>
      </c>
      <c r="R118" s="101" t="s">
        <v>131</v>
      </c>
      <c r="S118" s="101" t="s">
        <v>132</v>
      </c>
      <c r="T118" s="102" t="s">
        <v>133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134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P120+P183+P209</f>
        <v>0</v>
      </c>
      <c r="Q119" s="104"/>
      <c r="R119" s="200">
        <f>R120+R183+R209</f>
        <v>0.047180000000000007</v>
      </c>
      <c r="S119" s="104"/>
      <c r="T119" s="201">
        <f>T120+T183+T209</f>
        <v>1395.5451000000001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112</v>
      </c>
      <c r="BK119" s="202">
        <f>BK120+BK183+BK209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84</v>
      </c>
      <c r="F120" s="206" t="s">
        <v>273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SUM(P121:P182)</f>
        <v>0</v>
      </c>
      <c r="Q120" s="211"/>
      <c r="R120" s="212">
        <f>SUM(R121:R182)</f>
        <v>0.047180000000000007</v>
      </c>
      <c r="S120" s="211"/>
      <c r="T120" s="213">
        <f>SUM(T121:T182)</f>
        <v>1324.9711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137</v>
      </c>
      <c r="BK120" s="216">
        <f>SUM(BK121:BK182)</f>
        <v>0</v>
      </c>
    </row>
    <row r="121" s="2" customFormat="1" ht="24.15" customHeight="1">
      <c r="A121" s="38"/>
      <c r="B121" s="39"/>
      <c r="C121" s="217" t="s">
        <v>84</v>
      </c>
      <c r="D121" s="217" t="s">
        <v>141</v>
      </c>
      <c r="E121" s="218" t="s">
        <v>274</v>
      </c>
      <c r="F121" s="219" t="s">
        <v>275</v>
      </c>
      <c r="G121" s="220" t="s">
        <v>276</v>
      </c>
      <c r="H121" s="221">
        <v>2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140</v>
      </c>
      <c r="AT121" s="229" t="s">
        <v>141</v>
      </c>
      <c r="AU121" s="229" t="s">
        <v>84</v>
      </c>
      <c r="AY121" s="17" t="s">
        <v>137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140</v>
      </c>
      <c r="BM121" s="229" t="s">
        <v>915</v>
      </c>
    </row>
    <row r="122" s="2" customFormat="1">
      <c r="A122" s="38"/>
      <c r="B122" s="39"/>
      <c r="C122" s="40"/>
      <c r="D122" s="231" t="s">
        <v>146</v>
      </c>
      <c r="E122" s="40"/>
      <c r="F122" s="232" t="s">
        <v>278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146</v>
      </c>
      <c r="AU122" s="17" t="s">
        <v>84</v>
      </c>
    </row>
    <row r="123" s="14" customFormat="1">
      <c r="A123" s="14"/>
      <c r="B123" s="256"/>
      <c r="C123" s="257"/>
      <c r="D123" s="231" t="s">
        <v>150</v>
      </c>
      <c r="E123" s="258" t="s">
        <v>1</v>
      </c>
      <c r="F123" s="259" t="s">
        <v>279</v>
      </c>
      <c r="G123" s="257"/>
      <c r="H123" s="258" t="s">
        <v>1</v>
      </c>
      <c r="I123" s="260"/>
      <c r="J123" s="257"/>
      <c r="K123" s="257"/>
      <c r="L123" s="261"/>
      <c r="M123" s="262"/>
      <c r="N123" s="263"/>
      <c r="O123" s="263"/>
      <c r="P123" s="263"/>
      <c r="Q123" s="263"/>
      <c r="R123" s="263"/>
      <c r="S123" s="263"/>
      <c r="T123" s="26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5" t="s">
        <v>150</v>
      </c>
      <c r="AU123" s="265" t="s">
        <v>84</v>
      </c>
      <c r="AV123" s="14" t="s">
        <v>84</v>
      </c>
      <c r="AW123" s="14" t="s">
        <v>32</v>
      </c>
      <c r="AX123" s="14" t="s">
        <v>76</v>
      </c>
      <c r="AY123" s="265" t="s">
        <v>137</v>
      </c>
    </row>
    <row r="124" s="13" customFormat="1">
      <c r="A124" s="13"/>
      <c r="B124" s="237"/>
      <c r="C124" s="238"/>
      <c r="D124" s="231" t="s">
        <v>150</v>
      </c>
      <c r="E124" s="239" t="s">
        <v>268</v>
      </c>
      <c r="F124" s="240" t="s">
        <v>916</v>
      </c>
      <c r="G124" s="238"/>
      <c r="H124" s="241">
        <v>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150</v>
      </c>
      <c r="AU124" s="247" t="s">
        <v>84</v>
      </c>
      <c r="AV124" s="13" t="s">
        <v>86</v>
      </c>
      <c r="AW124" s="13" t="s">
        <v>32</v>
      </c>
      <c r="AX124" s="13" t="s">
        <v>84</v>
      </c>
      <c r="AY124" s="247" t="s">
        <v>137</v>
      </c>
    </row>
    <row r="125" s="2" customFormat="1" ht="24.15" customHeight="1">
      <c r="A125" s="38"/>
      <c r="B125" s="39"/>
      <c r="C125" s="217" t="s">
        <v>86</v>
      </c>
      <c r="D125" s="217" t="s">
        <v>141</v>
      </c>
      <c r="E125" s="218" t="s">
        <v>290</v>
      </c>
      <c r="F125" s="219" t="s">
        <v>291</v>
      </c>
      <c r="G125" s="220" t="s">
        <v>276</v>
      </c>
      <c r="H125" s="221">
        <v>411.30000000000001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0.29499999999999998</v>
      </c>
      <c r="T125" s="228">
        <f>S125*H125</f>
        <v>121.3335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140</v>
      </c>
      <c r="AT125" s="229" t="s">
        <v>141</v>
      </c>
      <c r="AU125" s="229" t="s">
        <v>84</v>
      </c>
      <c r="AY125" s="17" t="s">
        <v>137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140</v>
      </c>
      <c r="BM125" s="229" t="s">
        <v>917</v>
      </c>
    </row>
    <row r="126" s="2" customFormat="1">
      <c r="A126" s="38"/>
      <c r="B126" s="39"/>
      <c r="C126" s="40"/>
      <c r="D126" s="231" t="s">
        <v>146</v>
      </c>
      <c r="E126" s="40"/>
      <c r="F126" s="232" t="s">
        <v>293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84</v>
      </c>
    </row>
    <row r="127" s="2" customFormat="1">
      <c r="A127" s="38"/>
      <c r="B127" s="39"/>
      <c r="C127" s="40"/>
      <c r="D127" s="250" t="s">
        <v>185</v>
      </c>
      <c r="E127" s="40"/>
      <c r="F127" s="251" t="s">
        <v>294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84</v>
      </c>
    </row>
    <row r="128" s="14" customFormat="1">
      <c r="A128" s="14"/>
      <c r="B128" s="256"/>
      <c r="C128" s="257"/>
      <c r="D128" s="231" t="s">
        <v>150</v>
      </c>
      <c r="E128" s="258" t="s">
        <v>1</v>
      </c>
      <c r="F128" s="259" t="s">
        <v>295</v>
      </c>
      <c r="G128" s="257"/>
      <c r="H128" s="258" t="s">
        <v>1</v>
      </c>
      <c r="I128" s="260"/>
      <c r="J128" s="257"/>
      <c r="K128" s="257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150</v>
      </c>
      <c r="AU128" s="265" t="s">
        <v>84</v>
      </c>
      <c r="AV128" s="14" t="s">
        <v>84</v>
      </c>
      <c r="AW128" s="14" t="s">
        <v>32</v>
      </c>
      <c r="AX128" s="14" t="s">
        <v>76</v>
      </c>
      <c r="AY128" s="265" t="s">
        <v>137</v>
      </c>
    </row>
    <row r="129" s="13" customFormat="1">
      <c r="A129" s="13"/>
      <c r="B129" s="237"/>
      <c r="C129" s="238"/>
      <c r="D129" s="231" t="s">
        <v>150</v>
      </c>
      <c r="E129" s="239" t="s">
        <v>1</v>
      </c>
      <c r="F129" s="240" t="s">
        <v>918</v>
      </c>
      <c r="G129" s="238"/>
      <c r="H129" s="241">
        <v>411.30000000000001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150</v>
      </c>
      <c r="AU129" s="247" t="s">
        <v>84</v>
      </c>
      <c r="AV129" s="13" t="s">
        <v>86</v>
      </c>
      <c r="AW129" s="13" t="s">
        <v>32</v>
      </c>
      <c r="AX129" s="13" t="s">
        <v>76</v>
      </c>
      <c r="AY129" s="247" t="s">
        <v>137</v>
      </c>
    </row>
    <row r="130" s="15" customFormat="1">
      <c r="A130" s="15"/>
      <c r="B130" s="266"/>
      <c r="C130" s="267"/>
      <c r="D130" s="231" t="s">
        <v>150</v>
      </c>
      <c r="E130" s="268" t="s">
        <v>251</v>
      </c>
      <c r="F130" s="269" t="s">
        <v>298</v>
      </c>
      <c r="G130" s="267"/>
      <c r="H130" s="270">
        <v>411.30000000000001</v>
      </c>
      <c r="I130" s="271"/>
      <c r="J130" s="267"/>
      <c r="K130" s="267"/>
      <c r="L130" s="272"/>
      <c r="M130" s="273"/>
      <c r="N130" s="274"/>
      <c r="O130" s="274"/>
      <c r="P130" s="274"/>
      <c r="Q130" s="274"/>
      <c r="R130" s="274"/>
      <c r="S130" s="274"/>
      <c r="T130" s="27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6" t="s">
        <v>150</v>
      </c>
      <c r="AU130" s="276" t="s">
        <v>84</v>
      </c>
      <c r="AV130" s="15" t="s">
        <v>140</v>
      </c>
      <c r="AW130" s="15" t="s">
        <v>32</v>
      </c>
      <c r="AX130" s="15" t="s">
        <v>84</v>
      </c>
      <c r="AY130" s="276" t="s">
        <v>137</v>
      </c>
    </row>
    <row r="131" s="2" customFormat="1" ht="24.15" customHeight="1">
      <c r="A131" s="38"/>
      <c r="B131" s="39"/>
      <c r="C131" s="217" t="s">
        <v>155</v>
      </c>
      <c r="D131" s="217" t="s">
        <v>141</v>
      </c>
      <c r="E131" s="218" t="s">
        <v>299</v>
      </c>
      <c r="F131" s="219" t="s">
        <v>300</v>
      </c>
      <c r="G131" s="220" t="s">
        <v>276</v>
      </c>
      <c r="H131" s="221">
        <v>411.30000000000001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0.28999999999999998</v>
      </c>
      <c r="T131" s="228">
        <f>S131*H131</f>
        <v>119.277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140</v>
      </c>
      <c r="AT131" s="229" t="s">
        <v>141</v>
      </c>
      <c r="AU131" s="229" t="s">
        <v>84</v>
      </c>
      <c r="AY131" s="17" t="s">
        <v>137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140</v>
      </c>
      <c r="BM131" s="229" t="s">
        <v>919</v>
      </c>
    </row>
    <row r="132" s="2" customFormat="1">
      <c r="A132" s="38"/>
      <c r="B132" s="39"/>
      <c r="C132" s="40"/>
      <c r="D132" s="231" t="s">
        <v>146</v>
      </c>
      <c r="E132" s="40"/>
      <c r="F132" s="232" t="s">
        <v>302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146</v>
      </c>
      <c r="AU132" s="17" t="s">
        <v>84</v>
      </c>
    </row>
    <row r="133" s="2" customFormat="1">
      <c r="A133" s="38"/>
      <c r="B133" s="39"/>
      <c r="C133" s="40"/>
      <c r="D133" s="250" t="s">
        <v>185</v>
      </c>
      <c r="E133" s="40"/>
      <c r="F133" s="251" t="s">
        <v>303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185</v>
      </c>
      <c r="AU133" s="17" t="s">
        <v>84</v>
      </c>
    </row>
    <row r="134" s="14" customFormat="1">
      <c r="A134" s="14"/>
      <c r="B134" s="256"/>
      <c r="C134" s="257"/>
      <c r="D134" s="231" t="s">
        <v>150</v>
      </c>
      <c r="E134" s="258" t="s">
        <v>1</v>
      </c>
      <c r="F134" s="259" t="s">
        <v>304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150</v>
      </c>
      <c r="AU134" s="265" t="s">
        <v>84</v>
      </c>
      <c r="AV134" s="14" t="s">
        <v>84</v>
      </c>
      <c r="AW134" s="14" t="s">
        <v>32</v>
      </c>
      <c r="AX134" s="14" t="s">
        <v>76</v>
      </c>
      <c r="AY134" s="265" t="s">
        <v>137</v>
      </c>
    </row>
    <row r="135" s="13" customFormat="1">
      <c r="A135" s="13"/>
      <c r="B135" s="237"/>
      <c r="C135" s="238"/>
      <c r="D135" s="231" t="s">
        <v>150</v>
      </c>
      <c r="E135" s="239" t="s">
        <v>1</v>
      </c>
      <c r="F135" s="240" t="s">
        <v>920</v>
      </c>
      <c r="G135" s="238"/>
      <c r="H135" s="241">
        <v>411.30000000000001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150</v>
      </c>
      <c r="AU135" s="247" t="s">
        <v>84</v>
      </c>
      <c r="AV135" s="13" t="s">
        <v>86</v>
      </c>
      <c r="AW135" s="13" t="s">
        <v>32</v>
      </c>
      <c r="AX135" s="13" t="s">
        <v>76</v>
      </c>
      <c r="AY135" s="247" t="s">
        <v>137</v>
      </c>
    </row>
    <row r="136" s="15" customFormat="1">
      <c r="A136" s="15"/>
      <c r="B136" s="266"/>
      <c r="C136" s="267"/>
      <c r="D136" s="231" t="s">
        <v>150</v>
      </c>
      <c r="E136" s="268" t="s">
        <v>253</v>
      </c>
      <c r="F136" s="269" t="s">
        <v>298</v>
      </c>
      <c r="G136" s="267"/>
      <c r="H136" s="270">
        <v>411.30000000000001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150</v>
      </c>
      <c r="AU136" s="276" t="s">
        <v>84</v>
      </c>
      <c r="AV136" s="15" t="s">
        <v>140</v>
      </c>
      <c r="AW136" s="15" t="s">
        <v>32</v>
      </c>
      <c r="AX136" s="15" t="s">
        <v>84</v>
      </c>
      <c r="AY136" s="276" t="s">
        <v>137</v>
      </c>
    </row>
    <row r="137" s="2" customFormat="1" ht="24.15" customHeight="1">
      <c r="A137" s="38"/>
      <c r="B137" s="39"/>
      <c r="C137" s="217" t="s">
        <v>140</v>
      </c>
      <c r="D137" s="217" t="s">
        <v>141</v>
      </c>
      <c r="E137" s="218" t="s">
        <v>921</v>
      </c>
      <c r="F137" s="219" t="s">
        <v>922</v>
      </c>
      <c r="G137" s="220" t="s">
        <v>276</v>
      </c>
      <c r="H137" s="221">
        <v>1178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0.44</v>
      </c>
      <c r="T137" s="228">
        <f>S137*H137</f>
        <v>518.32000000000005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140</v>
      </c>
      <c r="AT137" s="229" t="s">
        <v>141</v>
      </c>
      <c r="AU137" s="229" t="s">
        <v>84</v>
      </c>
      <c r="AY137" s="17" t="s">
        <v>137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140</v>
      </c>
      <c r="BM137" s="229" t="s">
        <v>923</v>
      </c>
    </row>
    <row r="138" s="2" customFormat="1">
      <c r="A138" s="38"/>
      <c r="B138" s="39"/>
      <c r="C138" s="40"/>
      <c r="D138" s="231" t="s">
        <v>146</v>
      </c>
      <c r="E138" s="40"/>
      <c r="F138" s="232" t="s">
        <v>924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146</v>
      </c>
      <c r="AU138" s="17" t="s">
        <v>84</v>
      </c>
    </row>
    <row r="139" s="2" customFormat="1">
      <c r="A139" s="38"/>
      <c r="B139" s="39"/>
      <c r="C139" s="40"/>
      <c r="D139" s="250" t="s">
        <v>185</v>
      </c>
      <c r="E139" s="40"/>
      <c r="F139" s="251" t="s">
        <v>925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185</v>
      </c>
      <c r="AU139" s="17" t="s">
        <v>84</v>
      </c>
    </row>
    <row r="140" s="14" customFormat="1">
      <c r="A140" s="14"/>
      <c r="B140" s="256"/>
      <c r="C140" s="257"/>
      <c r="D140" s="231" t="s">
        <v>150</v>
      </c>
      <c r="E140" s="258" t="s">
        <v>1</v>
      </c>
      <c r="F140" s="259" t="s">
        <v>926</v>
      </c>
      <c r="G140" s="257"/>
      <c r="H140" s="258" t="s">
        <v>1</v>
      </c>
      <c r="I140" s="260"/>
      <c r="J140" s="257"/>
      <c r="K140" s="257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150</v>
      </c>
      <c r="AU140" s="265" t="s">
        <v>84</v>
      </c>
      <c r="AV140" s="14" t="s">
        <v>84</v>
      </c>
      <c r="AW140" s="14" t="s">
        <v>32</v>
      </c>
      <c r="AX140" s="14" t="s">
        <v>76</v>
      </c>
      <c r="AY140" s="265" t="s">
        <v>137</v>
      </c>
    </row>
    <row r="141" s="13" customFormat="1">
      <c r="A141" s="13"/>
      <c r="B141" s="237"/>
      <c r="C141" s="238"/>
      <c r="D141" s="231" t="s">
        <v>150</v>
      </c>
      <c r="E141" s="239" t="s">
        <v>913</v>
      </c>
      <c r="F141" s="240" t="s">
        <v>927</v>
      </c>
      <c r="G141" s="238"/>
      <c r="H141" s="241">
        <v>1178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150</v>
      </c>
      <c r="AU141" s="247" t="s">
        <v>84</v>
      </c>
      <c r="AV141" s="13" t="s">
        <v>86</v>
      </c>
      <c r="AW141" s="13" t="s">
        <v>32</v>
      </c>
      <c r="AX141" s="13" t="s">
        <v>84</v>
      </c>
      <c r="AY141" s="247" t="s">
        <v>137</v>
      </c>
    </row>
    <row r="142" s="2" customFormat="1" ht="24.15" customHeight="1">
      <c r="A142" s="38"/>
      <c r="B142" s="39"/>
      <c r="C142" s="217" t="s">
        <v>170</v>
      </c>
      <c r="D142" s="217" t="s">
        <v>141</v>
      </c>
      <c r="E142" s="218" t="s">
        <v>928</v>
      </c>
      <c r="F142" s="219" t="s">
        <v>929</v>
      </c>
      <c r="G142" s="220" t="s">
        <v>276</v>
      </c>
      <c r="H142" s="221">
        <v>1178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0.098000000000000004</v>
      </c>
      <c r="T142" s="228">
        <f>S142*H142</f>
        <v>115.444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140</v>
      </c>
      <c r="AT142" s="229" t="s">
        <v>141</v>
      </c>
      <c r="AU142" s="229" t="s">
        <v>84</v>
      </c>
      <c r="AY142" s="17" t="s">
        <v>137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140</v>
      </c>
      <c r="BM142" s="229" t="s">
        <v>930</v>
      </c>
    </row>
    <row r="143" s="2" customFormat="1">
      <c r="A143" s="38"/>
      <c r="B143" s="39"/>
      <c r="C143" s="40"/>
      <c r="D143" s="231" t="s">
        <v>146</v>
      </c>
      <c r="E143" s="40"/>
      <c r="F143" s="232" t="s">
        <v>931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84</v>
      </c>
    </row>
    <row r="144" s="2" customFormat="1">
      <c r="A144" s="38"/>
      <c r="B144" s="39"/>
      <c r="C144" s="40"/>
      <c r="D144" s="250" t="s">
        <v>185</v>
      </c>
      <c r="E144" s="40"/>
      <c r="F144" s="251" t="s">
        <v>932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84</v>
      </c>
    </row>
    <row r="145" s="14" customFormat="1">
      <c r="A145" s="14"/>
      <c r="B145" s="256"/>
      <c r="C145" s="257"/>
      <c r="D145" s="231" t="s">
        <v>150</v>
      </c>
      <c r="E145" s="258" t="s">
        <v>1</v>
      </c>
      <c r="F145" s="259" t="s">
        <v>933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150</v>
      </c>
      <c r="AU145" s="265" t="s">
        <v>84</v>
      </c>
      <c r="AV145" s="14" t="s">
        <v>84</v>
      </c>
      <c r="AW145" s="14" t="s">
        <v>32</v>
      </c>
      <c r="AX145" s="14" t="s">
        <v>76</v>
      </c>
      <c r="AY145" s="265" t="s">
        <v>137</v>
      </c>
    </row>
    <row r="146" s="14" customFormat="1">
      <c r="A146" s="14"/>
      <c r="B146" s="256"/>
      <c r="C146" s="257"/>
      <c r="D146" s="231" t="s">
        <v>150</v>
      </c>
      <c r="E146" s="258" t="s">
        <v>1</v>
      </c>
      <c r="F146" s="259" t="s">
        <v>934</v>
      </c>
      <c r="G146" s="257"/>
      <c r="H146" s="258" t="s">
        <v>1</v>
      </c>
      <c r="I146" s="260"/>
      <c r="J146" s="257"/>
      <c r="K146" s="257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150</v>
      </c>
      <c r="AU146" s="265" t="s">
        <v>84</v>
      </c>
      <c r="AV146" s="14" t="s">
        <v>84</v>
      </c>
      <c r="AW146" s="14" t="s">
        <v>32</v>
      </c>
      <c r="AX146" s="14" t="s">
        <v>76</v>
      </c>
      <c r="AY146" s="265" t="s">
        <v>137</v>
      </c>
    </row>
    <row r="147" s="13" customFormat="1">
      <c r="A147" s="13"/>
      <c r="B147" s="237"/>
      <c r="C147" s="238"/>
      <c r="D147" s="231" t="s">
        <v>150</v>
      </c>
      <c r="E147" s="239" t="s">
        <v>914</v>
      </c>
      <c r="F147" s="240" t="s">
        <v>935</v>
      </c>
      <c r="G147" s="238"/>
      <c r="H147" s="241">
        <v>1178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150</v>
      </c>
      <c r="AU147" s="247" t="s">
        <v>84</v>
      </c>
      <c r="AV147" s="13" t="s">
        <v>86</v>
      </c>
      <c r="AW147" s="13" t="s">
        <v>32</v>
      </c>
      <c r="AX147" s="13" t="s">
        <v>84</v>
      </c>
      <c r="AY147" s="247" t="s">
        <v>137</v>
      </c>
    </row>
    <row r="148" s="2" customFormat="1" ht="24.15" customHeight="1">
      <c r="A148" s="38"/>
      <c r="B148" s="39"/>
      <c r="C148" s="217" t="s">
        <v>179</v>
      </c>
      <c r="D148" s="217" t="s">
        <v>141</v>
      </c>
      <c r="E148" s="218" t="s">
        <v>936</v>
      </c>
      <c r="F148" s="219" t="s">
        <v>937</v>
      </c>
      <c r="G148" s="220" t="s">
        <v>276</v>
      </c>
      <c r="H148" s="221">
        <v>1184</v>
      </c>
      <c r="I148" s="222"/>
      <c r="J148" s="223">
        <f>ROUND(I148*H148,2)</f>
        <v>0</v>
      </c>
      <c r="K148" s="224"/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1.0000000000000001E-05</v>
      </c>
      <c r="R148" s="227">
        <f>Q148*H148</f>
        <v>0.011840000000000002</v>
      </c>
      <c r="S148" s="227">
        <v>0.091999999999999998</v>
      </c>
      <c r="T148" s="228">
        <f>S148*H148</f>
        <v>108.928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140</v>
      </c>
      <c r="AT148" s="229" t="s">
        <v>141</v>
      </c>
      <c r="AU148" s="229" t="s">
        <v>84</v>
      </c>
      <c r="AY148" s="17" t="s">
        <v>137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140</v>
      </c>
      <c r="BM148" s="229" t="s">
        <v>938</v>
      </c>
    </row>
    <row r="149" s="2" customFormat="1">
      <c r="A149" s="38"/>
      <c r="B149" s="39"/>
      <c r="C149" s="40"/>
      <c r="D149" s="231" t="s">
        <v>146</v>
      </c>
      <c r="E149" s="40"/>
      <c r="F149" s="232" t="s">
        <v>939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84</v>
      </c>
    </row>
    <row r="150" s="2" customFormat="1">
      <c r="A150" s="38"/>
      <c r="B150" s="39"/>
      <c r="C150" s="40"/>
      <c r="D150" s="250" t="s">
        <v>185</v>
      </c>
      <c r="E150" s="40"/>
      <c r="F150" s="251" t="s">
        <v>940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84</v>
      </c>
    </row>
    <row r="151" s="14" customFormat="1">
      <c r="A151" s="14"/>
      <c r="B151" s="256"/>
      <c r="C151" s="257"/>
      <c r="D151" s="231" t="s">
        <v>150</v>
      </c>
      <c r="E151" s="258" t="s">
        <v>1</v>
      </c>
      <c r="F151" s="259" t="s">
        <v>941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150</v>
      </c>
      <c r="AU151" s="265" t="s">
        <v>84</v>
      </c>
      <c r="AV151" s="14" t="s">
        <v>84</v>
      </c>
      <c r="AW151" s="14" t="s">
        <v>32</v>
      </c>
      <c r="AX151" s="14" t="s">
        <v>76</v>
      </c>
      <c r="AY151" s="265" t="s">
        <v>137</v>
      </c>
    </row>
    <row r="152" s="14" customFormat="1">
      <c r="A152" s="14"/>
      <c r="B152" s="256"/>
      <c r="C152" s="257"/>
      <c r="D152" s="231" t="s">
        <v>150</v>
      </c>
      <c r="E152" s="258" t="s">
        <v>1</v>
      </c>
      <c r="F152" s="259" t="s">
        <v>942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150</v>
      </c>
      <c r="AU152" s="265" t="s">
        <v>84</v>
      </c>
      <c r="AV152" s="14" t="s">
        <v>84</v>
      </c>
      <c r="AW152" s="14" t="s">
        <v>32</v>
      </c>
      <c r="AX152" s="14" t="s">
        <v>76</v>
      </c>
      <c r="AY152" s="265" t="s">
        <v>137</v>
      </c>
    </row>
    <row r="153" s="13" customFormat="1">
      <c r="A153" s="13"/>
      <c r="B153" s="237"/>
      <c r="C153" s="238"/>
      <c r="D153" s="231" t="s">
        <v>150</v>
      </c>
      <c r="E153" s="239" t="s">
        <v>262</v>
      </c>
      <c r="F153" s="240" t="s">
        <v>943</v>
      </c>
      <c r="G153" s="238"/>
      <c r="H153" s="241">
        <v>1184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150</v>
      </c>
      <c r="AU153" s="247" t="s">
        <v>84</v>
      </c>
      <c r="AV153" s="13" t="s">
        <v>86</v>
      </c>
      <c r="AW153" s="13" t="s">
        <v>32</v>
      </c>
      <c r="AX153" s="13" t="s">
        <v>84</v>
      </c>
      <c r="AY153" s="247" t="s">
        <v>137</v>
      </c>
    </row>
    <row r="154" s="2" customFormat="1" ht="24.15" customHeight="1">
      <c r="A154" s="38"/>
      <c r="B154" s="39"/>
      <c r="C154" s="217" t="s">
        <v>187</v>
      </c>
      <c r="D154" s="217" t="s">
        <v>141</v>
      </c>
      <c r="E154" s="218" t="s">
        <v>313</v>
      </c>
      <c r="F154" s="219" t="s">
        <v>314</v>
      </c>
      <c r="G154" s="220" t="s">
        <v>276</v>
      </c>
      <c r="H154" s="221">
        <v>1178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3.0000000000000001E-05</v>
      </c>
      <c r="R154" s="227">
        <f>Q154*H154</f>
        <v>0.035340000000000003</v>
      </c>
      <c r="S154" s="227">
        <v>0.20699999999999999</v>
      </c>
      <c r="T154" s="228">
        <f>S154*H154</f>
        <v>243.84599999999998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140</v>
      </c>
      <c r="AT154" s="229" t="s">
        <v>141</v>
      </c>
      <c r="AU154" s="229" t="s">
        <v>84</v>
      </c>
      <c r="AY154" s="17" t="s">
        <v>137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140</v>
      </c>
      <c r="BM154" s="229" t="s">
        <v>944</v>
      </c>
    </row>
    <row r="155" s="2" customFormat="1">
      <c r="A155" s="38"/>
      <c r="B155" s="39"/>
      <c r="C155" s="40"/>
      <c r="D155" s="231" t="s">
        <v>146</v>
      </c>
      <c r="E155" s="40"/>
      <c r="F155" s="232" t="s">
        <v>316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84</v>
      </c>
    </row>
    <row r="156" s="2" customFormat="1">
      <c r="A156" s="38"/>
      <c r="B156" s="39"/>
      <c r="C156" s="40"/>
      <c r="D156" s="250" t="s">
        <v>185</v>
      </c>
      <c r="E156" s="40"/>
      <c r="F156" s="251" t="s">
        <v>317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84</v>
      </c>
    </row>
    <row r="157" s="14" customFormat="1">
      <c r="A157" s="14"/>
      <c r="B157" s="256"/>
      <c r="C157" s="257"/>
      <c r="D157" s="231" t="s">
        <v>150</v>
      </c>
      <c r="E157" s="258" t="s">
        <v>1</v>
      </c>
      <c r="F157" s="259" t="s">
        <v>318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150</v>
      </c>
      <c r="AU157" s="265" t="s">
        <v>84</v>
      </c>
      <c r="AV157" s="14" t="s">
        <v>84</v>
      </c>
      <c r="AW157" s="14" t="s">
        <v>32</v>
      </c>
      <c r="AX157" s="14" t="s">
        <v>76</v>
      </c>
      <c r="AY157" s="265" t="s">
        <v>137</v>
      </c>
    </row>
    <row r="158" s="14" customFormat="1">
      <c r="A158" s="14"/>
      <c r="B158" s="256"/>
      <c r="C158" s="257"/>
      <c r="D158" s="231" t="s">
        <v>150</v>
      </c>
      <c r="E158" s="258" t="s">
        <v>1</v>
      </c>
      <c r="F158" s="259" t="s">
        <v>319</v>
      </c>
      <c r="G158" s="257"/>
      <c r="H158" s="258" t="s">
        <v>1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150</v>
      </c>
      <c r="AU158" s="265" t="s">
        <v>84</v>
      </c>
      <c r="AV158" s="14" t="s">
        <v>84</v>
      </c>
      <c r="AW158" s="14" t="s">
        <v>32</v>
      </c>
      <c r="AX158" s="14" t="s">
        <v>76</v>
      </c>
      <c r="AY158" s="265" t="s">
        <v>137</v>
      </c>
    </row>
    <row r="159" s="13" customFormat="1">
      <c r="A159" s="13"/>
      <c r="B159" s="237"/>
      <c r="C159" s="238"/>
      <c r="D159" s="231" t="s">
        <v>150</v>
      </c>
      <c r="E159" s="239" t="s">
        <v>260</v>
      </c>
      <c r="F159" s="240" t="s">
        <v>935</v>
      </c>
      <c r="G159" s="238"/>
      <c r="H159" s="241">
        <v>1178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150</v>
      </c>
      <c r="AU159" s="247" t="s">
        <v>84</v>
      </c>
      <c r="AV159" s="13" t="s">
        <v>86</v>
      </c>
      <c r="AW159" s="13" t="s">
        <v>32</v>
      </c>
      <c r="AX159" s="13" t="s">
        <v>84</v>
      </c>
      <c r="AY159" s="247" t="s">
        <v>137</v>
      </c>
    </row>
    <row r="160" s="2" customFormat="1" ht="16.5" customHeight="1">
      <c r="A160" s="38"/>
      <c r="B160" s="39"/>
      <c r="C160" s="217" t="s">
        <v>192</v>
      </c>
      <c r="D160" s="217" t="s">
        <v>141</v>
      </c>
      <c r="E160" s="218" t="s">
        <v>320</v>
      </c>
      <c r="F160" s="219" t="s">
        <v>321</v>
      </c>
      <c r="G160" s="220" t="s">
        <v>322</v>
      </c>
      <c r="H160" s="221">
        <v>3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0.23000000000000001</v>
      </c>
      <c r="T160" s="228">
        <f>S160*H160</f>
        <v>0.69000000000000006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140</v>
      </c>
      <c r="AT160" s="229" t="s">
        <v>141</v>
      </c>
      <c r="AU160" s="229" t="s">
        <v>84</v>
      </c>
      <c r="AY160" s="17" t="s">
        <v>137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140</v>
      </c>
      <c r="BM160" s="229" t="s">
        <v>945</v>
      </c>
    </row>
    <row r="161" s="2" customFormat="1">
      <c r="A161" s="38"/>
      <c r="B161" s="39"/>
      <c r="C161" s="40"/>
      <c r="D161" s="231" t="s">
        <v>146</v>
      </c>
      <c r="E161" s="40"/>
      <c r="F161" s="232" t="s">
        <v>324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84</v>
      </c>
    </row>
    <row r="162" s="2" customFormat="1">
      <c r="A162" s="38"/>
      <c r="B162" s="39"/>
      <c r="C162" s="40"/>
      <c r="D162" s="250" t="s">
        <v>185</v>
      </c>
      <c r="E162" s="40"/>
      <c r="F162" s="251" t="s">
        <v>325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185</v>
      </c>
      <c r="AU162" s="17" t="s">
        <v>84</v>
      </c>
    </row>
    <row r="163" s="14" customFormat="1">
      <c r="A163" s="14"/>
      <c r="B163" s="256"/>
      <c r="C163" s="257"/>
      <c r="D163" s="231" t="s">
        <v>150</v>
      </c>
      <c r="E163" s="258" t="s">
        <v>1</v>
      </c>
      <c r="F163" s="259" t="s">
        <v>326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150</v>
      </c>
      <c r="AU163" s="265" t="s">
        <v>84</v>
      </c>
      <c r="AV163" s="14" t="s">
        <v>84</v>
      </c>
      <c r="AW163" s="14" t="s">
        <v>32</v>
      </c>
      <c r="AX163" s="14" t="s">
        <v>76</v>
      </c>
      <c r="AY163" s="265" t="s">
        <v>137</v>
      </c>
    </row>
    <row r="164" s="13" customFormat="1">
      <c r="A164" s="13"/>
      <c r="B164" s="237"/>
      <c r="C164" s="238"/>
      <c r="D164" s="231" t="s">
        <v>150</v>
      </c>
      <c r="E164" s="239" t="s">
        <v>256</v>
      </c>
      <c r="F164" s="240" t="s">
        <v>725</v>
      </c>
      <c r="G164" s="238"/>
      <c r="H164" s="241">
        <v>3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150</v>
      </c>
      <c r="AU164" s="247" t="s">
        <v>84</v>
      </c>
      <c r="AV164" s="13" t="s">
        <v>86</v>
      </c>
      <c r="AW164" s="13" t="s">
        <v>32</v>
      </c>
      <c r="AX164" s="13" t="s">
        <v>84</v>
      </c>
      <c r="AY164" s="247" t="s">
        <v>137</v>
      </c>
    </row>
    <row r="165" s="2" customFormat="1" ht="16.5" customHeight="1">
      <c r="A165" s="38"/>
      <c r="B165" s="39"/>
      <c r="C165" s="217" t="s">
        <v>198</v>
      </c>
      <c r="D165" s="217" t="s">
        <v>141</v>
      </c>
      <c r="E165" s="218" t="s">
        <v>328</v>
      </c>
      <c r="F165" s="219" t="s">
        <v>329</v>
      </c>
      <c r="G165" s="220" t="s">
        <v>322</v>
      </c>
      <c r="H165" s="221">
        <v>244.75999999999999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0.20499999999999999</v>
      </c>
      <c r="T165" s="228">
        <f>S165*H165</f>
        <v>50.175799999999995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141</v>
      </c>
      <c r="AU165" s="229" t="s">
        <v>84</v>
      </c>
      <c r="AY165" s="17" t="s">
        <v>137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140</v>
      </c>
      <c r="BM165" s="229" t="s">
        <v>946</v>
      </c>
    </row>
    <row r="166" s="2" customFormat="1">
      <c r="A166" s="38"/>
      <c r="B166" s="39"/>
      <c r="C166" s="40"/>
      <c r="D166" s="231" t="s">
        <v>146</v>
      </c>
      <c r="E166" s="40"/>
      <c r="F166" s="232" t="s">
        <v>331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84</v>
      </c>
    </row>
    <row r="167" s="2" customFormat="1">
      <c r="A167" s="38"/>
      <c r="B167" s="39"/>
      <c r="C167" s="40"/>
      <c r="D167" s="250" t="s">
        <v>185</v>
      </c>
      <c r="E167" s="40"/>
      <c r="F167" s="251" t="s">
        <v>332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84</v>
      </c>
    </row>
    <row r="168" s="14" customFormat="1">
      <c r="A168" s="14"/>
      <c r="B168" s="256"/>
      <c r="C168" s="257"/>
      <c r="D168" s="231" t="s">
        <v>150</v>
      </c>
      <c r="E168" s="258" t="s">
        <v>1</v>
      </c>
      <c r="F168" s="259" t="s">
        <v>333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150</v>
      </c>
      <c r="AU168" s="265" t="s">
        <v>84</v>
      </c>
      <c r="AV168" s="14" t="s">
        <v>84</v>
      </c>
      <c r="AW168" s="14" t="s">
        <v>32</v>
      </c>
      <c r="AX168" s="14" t="s">
        <v>76</v>
      </c>
      <c r="AY168" s="265" t="s">
        <v>137</v>
      </c>
    </row>
    <row r="169" s="13" customFormat="1">
      <c r="A169" s="13"/>
      <c r="B169" s="237"/>
      <c r="C169" s="238"/>
      <c r="D169" s="231" t="s">
        <v>150</v>
      </c>
      <c r="E169" s="239" t="s">
        <v>258</v>
      </c>
      <c r="F169" s="240" t="s">
        <v>947</v>
      </c>
      <c r="G169" s="238"/>
      <c r="H169" s="241">
        <v>244.75999999999999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150</v>
      </c>
      <c r="AU169" s="247" t="s">
        <v>84</v>
      </c>
      <c r="AV169" s="13" t="s">
        <v>86</v>
      </c>
      <c r="AW169" s="13" t="s">
        <v>32</v>
      </c>
      <c r="AX169" s="13" t="s">
        <v>84</v>
      </c>
      <c r="AY169" s="247" t="s">
        <v>137</v>
      </c>
    </row>
    <row r="170" s="2" customFormat="1" ht="16.5" customHeight="1">
      <c r="A170" s="38"/>
      <c r="B170" s="39"/>
      <c r="C170" s="217" t="s">
        <v>204</v>
      </c>
      <c r="D170" s="217" t="s">
        <v>141</v>
      </c>
      <c r="E170" s="218" t="s">
        <v>335</v>
      </c>
      <c r="F170" s="219" t="s">
        <v>336</v>
      </c>
      <c r="G170" s="220" t="s">
        <v>322</v>
      </c>
      <c r="H170" s="221">
        <v>408.31999999999999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0.11500000000000001</v>
      </c>
      <c r="T170" s="228">
        <f>S170*H170</f>
        <v>46.956800000000001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140</v>
      </c>
      <c r="AT170" s="229" t="s">
        <v>141</v>
      </c>
      <c r="AU170" s="229" t="s">
        <v>84</v>
      </c>
      <c r="AY170" s="17" t="s">
        <v>137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140</v>
      </c>
      <c r="BM170" s="229" t="s">
        <v>948</v>
      </c>
    </row>
    <row r="171" s="2" customFormat="1">
      <c r="A171" s="38"/>
      <c r="B171" s="39"/>
      <c r="C171" s="40"/>
      <c r="D171" s="231" t="s">
        <v>146</v>
      </c>
      <c r="E171" s="40"/>
      <c r="F171" s="232" t="s">
        <v>338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146</v>
      </c>
      <c r="AU171" s="17" t="s">
        <v>84</v>
      </c>
    </row>
    <row r="172" s="2" customFormat="1">
      <c r="A172" s="38"/>
      <c r="B172" s="39"/>
      <c r="C172" s="40"/>
      <c r="D172" s="250" t="s">
        <v>185</v>
      </c>
      <c r="E172" s="40"/>
      <c r="F172" s="251" t="s">
        <v>339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84</v>
      </c>
    </row>
    <row r="173" s="14" customFormat="1">
      <c r="A173" s="14"/>
      <c r="B173" s="256"/>
      <c r="C173" s="257"/>
      <c r="D173" s="231" t="s">
        <v>150</v>
      </c>
      <c r="E173" s="258" t="s">
        <v>1</v>
      </c>
      <c r="F173" s="259" t="s">
        <v>340</v>
      </c>
      <c r="G173" s="257"/>
      <c r="H173" s="258" t="s">
        <v>1</v>
      </c>
      <c r="I173" s="260"/>
      <c r="J173" s="257"/>
      <c r="K173" s="257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150</v>
      </c>
      <c r="AU173" s="265" t="s">
        <v>84</v>
      </c>
      <c r="AV173" s="14" t="s">
        <v>84</v>
      </c>
      <c r="AW173" s="14" t="s">
        <v>32</v>
      </c>
      <c r="AX173" s="14" t="s">
        <v>76</v>
      </c>
      <c r="AY173" s="265" t="s">
        <v>137</v>
      </c>
    </row>
    <row r="174" s="13" customFormat="1">
      <c r="A174" s="13"/>
      <c r="B174" s="237"/>
      <c r="C174" s="238"/>
      <c r="D174" s="231" t="s">
        <v>150</v>
      </c>
      <c r="E174" s="239" t="s">
        <v>911</v>
      </c>
      <c r="F174" s="240" t="s">
        <v>949</v>
      </c>
      <c r="G174" s="238"/>
      <c r="H174" s="241">
        <v>408.31999999999999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150</v>
      </c>
      <c r="AU174" s="247" t="s">
        <v>84</v>
      </c>
      <c r="AV174" s="13" t="s">
        <v>86</v>
      </c>
      <c r="AW174" s="13" t="s">
        <v>32</v>
      </c>
      <c r="AX174" s="13" t="s">
        <v>84</v>
      </c>
      <c r="AY174" s="247" t="s">
        <v>137</v>
      </c>
    </row>
    <row r="175" s="2" customFormat="1" ht="24.15" customHeight="1">
      <c r="A175" s="38"/>
      <c r="B175" s="39"/>
      <c r="C175" s="217" t="s">
        <v>212</v>
      </c>
      <c r="D175" s="217" t="s">
        <v>141</v>
      </c>
      <c r="E175" s="218" t="s">
        <v>281</v>
      </c>
      <c r="F175" s="219" t="s">
        <v>282</v>
      </c>
      <c r="G175" s="220" t="s">
        <v>276</v>
      </c>
      <c r="H175" s="221">
        <v>2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140</v>
      </c>
      <c r="AT175" s="229" t="s">
        <v>141</v>
      </c>
      <c r="AU175" s="229" t="s">
        <v>84</v>
      </c>
      <c r="AY175" s="17" t="s">
        <v>137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140</v>
      </c>
      <c r="BM175" s="229" t="s">
        <v>950</v>
      </c>
    </row>
    <row r="176" s="2" customFormat="1">
      <c r="A176" s="38"/>
      <c r="B176" s="39"/>
      <c r="C176" s="40"/>
      <c r="D176" s="231" t="s">
        <v>146</v>
      </c>
      <c r="E176" s="40"/>
      <c r="F176" s="232" t="s">
        <v>284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84</v>
      </c>
    </row>
    <row r="177" s="2" customFormat="1">
      <c r="A177" s="38"/>
      <c r="B177" s="39"/>
      <c r="C177" s="40"/>
      <c r="D177" s="250" t="s">
        <v>185</v>
      </c>
      <c r="E177" s="40"/>
      <c r="F177" s="251" t="s">
        <v>285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84</v>
      </c>
    </row>
    <row r="178" s="13" customFormat="1">
      <c r="A178" s="13"/>
      <c r="B178" s="237"/>
      <c r="C178" s="238"/>
      <c r="D178" s="231" t="s">
        <v>150</v>
      </c>
      <c r="E178" s="239" t="s">
        <v>1</v>
      </c>
      <c r="F178" s="240" t="s">
        <v>268</v>
      </c>
      <c r="G178" s="238"/>
      <c r="H178" s="241">
        <v>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150</v>
      </c>
      <c r="AU178" s="247" t="s">
        <v>84</v>
      </c>
      <c r="AV178" s="13" t="s">
        <v>86</v>
      </c>
      <c r="AW178" s="13" t="s">
        <v>32</v>
      </c>
      <c r="AX178" s="13" t="s">
        <v>84</v>
      </c>
      <c r="AY178" s="247" t="s">
        <v>137</v>
      </c>
    </row>
    <row r="179" s="2" customFormat="1" ht="16.5" customHeight="1">
      <c r="A179" s="38"/>
      <c r="B179" s="39"/>
      <c r="C179" s="217" t="s">
        <v>8</v>
      </c>
      <c r="D179" s="217" t="s">
        <v>141</v>
      </c>
      <c r="E179" s="218" t="s">
        <v>286</v>
      </c>
      <c r="F179" s="219" t="s">
        <v>287</v>
      </c>
      <c r="G179" s="220" t="s">
        <v>276</v>
      </c>
      <c r="H179" s="221">
        <v>2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140</v>
      </c>
      <c r="AT179" s="229" t="s">
        <v>141</v>
      </c>
      <c r="AU179" s="229" t="s">
        <v>84</v>
      </c>
      <c r="AY179" s="17" t="s">
        <v>137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140</v>
      </c>
      <c r="BM179" s="229" t="s">
        <v>951</v>
      </c>
    </row>
    <row r="180" s="2" customFormat="1">
      <c r="A180" s="38"/>
      <c r="B180" s="39"/>
      <c r="C180" s="40"/>
      <c r="D180" s="231" t="s">
        <v>146</v>
      </c>
      <c r="E180" s="40"/>
      <c r="F180" s="232" t="s">
        <v>287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84</v>
      </c>
    </row>
    <row r="181" s="2" customFormat="1">
      <c r="A181" s="38"/>
      <c r="B181" s="39"/>
      <c r="C181" s="40"/>
      <c r="D181" s="250" t="s">
        <v>185</v>
      </c>
      <c r="E181" s="40"/>
      <c r="F181" s="251" t="s">
        <v>289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84</v>
      </c>
    </row>
    <row r="182" s="13" customFormat="1">
      <c r="A182" s="13"/>
      <c r="B182" s="237"/>
      <c r="C182" s="238"/>
      <c r="D182" s="231" t="s">
        <v>150</v>
      </c>
      <c r="E182" s="239" t="s">
        <v>1</v>
      </c>
      <c r="F182" s="240" t="s">
        <v>268</v>
      </c>
      <c r="G182" s="238"/>
      <c r="H182" s="241">
        <v>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150</v>
      </c>
      <c r="AU182" s="247" t="s">
        <v>84</v>
      </c>
      <c r="AV182" s="13" t="s">
        <v>86</v>
      </c>
      <c r="AW182" s="13" t="s">
        <v>32</v>
      </c>
      <c r="AX182" s="13" t="s">
        <v>84</v>
      </c>
      <c r="AY182" s="247" t="s">
        <v>137</v>
      </c>
    </row>
    <row r="183" s="12" customFormat="1" ht="25.92" customHeight="1">
      <c r="A183" s="12"/>
      <c r="B183" s="203"/>
      <c r="C183" s="204"/>
      <c r="D183" s="205" t="s">
        <v>75</v>
      </c>
      <c r="E183" s="206" t="s">
        <v>198</v>
      </c>
      <c r="F183" s="206" t="s">
        <v>342</v>
      </c>
      <c r="G183" s="204"/>
      <c r="H183" s="204"/>
      <c r="I183" s="207"/>
      <c r="J183" s="208">
        <f>BK183</f>
        <v>0</v>
      </c>
      <c r="K183" s="204"/>
      <c r="L183" s="209"/>
      <c r="M183" s="210"/>
      <c r="N183" s="211"/>
      <c r="O183" s="211"/>
      <c r="P183" s="212">
        <f>SUM(P184:P208)</f>
        <v>0</v>
      </c>
      <c r="Q183" s="211"/>
      <c r="R183" s="212">
        <f>SUM(R184:R208)</f>
        <v>0</v>
      </c>
      <c r="S183" s="211"/>
      <c r="T183" s="213">
        <f>SUM(T184:T208)</f>
        <v>70.573999999999998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75</v>
      </c>
      <c r="AU183" s="215" t="s">
        <v>76</v>
      </c>
      <c r="AY183" s="214" t="s">
        <v>137</v>
      </c>
      <c r="BK183" s="216">
        <f>SUM(BK184:BK208)</f>
        <v>0</v>
      </c>
    </row>
    <row r="184" s="2" customFormat="1" ht="16.5" customHeight="1">
      <c r="A184" s="38"/>
      <c r="B184" s="39"/>
      <c r="C184" s="217" t="s">
        <v>225</v>
      </c>
      <c r="D184" s="217" t="s">
        <v>141</v>
      </c>
      <c r="E184" s="218" t="s">
        <v>343</v>
      </c>
      <c r="F184" s="219" t="s">
        <v>344</v>
      </c>
      <c r="G184" s="220" t="s">
        <v>322</v>
      </c>
      <c r="H184" s="221">
        <v>25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140</v>
      </c>
      <c r="AT184" s="229" t="s">
        <v>141</v>
      </c>
      <c r="AU184" s="229" t="s">
        <v>84</v>
      </c>
      <c r="AY184" s="17" t="s">
        <v>137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140</v>
      </c>
      <c r="BM184" s="229" t="s">
        <v>952</v>
      </c>
    </row>
    <row r="185" s="2" customFormat="1">
      <c r="A185" s="38"/>
      <c r="B185" s="39"/>
      <c r="C185" s="40"/>
      <c r="D185" s="231" t="s">
        <v>146</v>
      </c>
      <c r="E185" s="40"/>
      <c r="F185" s="232" t="s">
        <v>346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84</v>
      </c>
    </row>
    <row r="186" s="2" customFormat="1">
      <c r="A186" s="38"/>
      <c r="B186" s="39"/>
      <c r="C186" s="40"/>
      <c r="D186" s="250" t="s">
        <v>185</v>
      </c>
      <c r="E186" s="40"/>
      <c r="F186" s="251" t="s">
        <v>347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84</v>
      </c>
    </row>
    <row r="187" s="13" customFormat="1">
      <c r="A187" s="13"/>
      <c r="B187" s="237"/>
      <c r="C187" s="238"/>
      <c r="D187" s="231" t="s">
        <v>150</v>
      </c>
      <c r="E187" s="239" t="s">
        <v>1</v>
      </c>
      <c r="F187" s="240" t="s">
        <v>269</v>
      </c>
      <c r="G187" s="238"/>
      <c r="H187" s="241">
        <v>25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150</v>
      </c>
      <c r="AU187" s="247" t="s">
        <v>84</v>
      </c>
      <c r="AV187" s="13" t="s">
        <v>86</v>
      </c>
      <c r="AW187" s="13" t="s">
        <v>32</v>
      </c>
      <c r="AX187" s="13" t="s">
        <v>84</v>
      </c>
      <c r="AY187" s="247" t="s">
        <v>137</v>
      </c>
    </row>
    <row r="188" s="2" customFormat="1" ht="16.5" customHeight="1">
      <c r="A188" s="38"/>
      <c r="B188" s="39"/>
      <c r="C188" s="217" t="s">
        <v>232</v>
      </c>
      <c r="D188" s="217" t="s">
        <v>141</v>
      </c>
      <c r="E188" s="218" t="s">
        <v>349</v>
      </c>
      <c r="F188" s="219" t="s">
        <v>350</v>
      </c>
      <c r="G188" s="220" t="s">
        <v>351</v>
      </c>
      <c r="H188" s="221">
        <v>35.030999999999999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2</v>
      </c>
      <c r="T188" s="228">
        <f>S188*H188</f>
        <v>70.061999999999998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140</v>
      </c>
      <c r="AT188" s="229" t="s">
        <v>141</v>
      </c>
      <c r="AU188" s="229" t="s">
        <v>84</v>
      </c>
      <c r="AY188" s="17" t="s">
        <v>137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140</v>
      </c>
      <c r="BM188" s="229" t="s">
        <v>953</v>
      </c>
    </row>
    <row r="189" s="2" customFormat="1">
      <c r="A189" s="38"/>
      <c r="B189" s="39"/>
      <c r="C189" s="40"/>
      <c r="D189" s="231" t="s">
        <v>146</v>
      </c>
      <c r="E189" s="40"/>
      <c r="F189" s="232" t="s">
        <v>353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84</v>
      </c>
    </row>
    <row r="190" s="13" customFormat="1">
      <c r="A190" s="13"/>
      <c r="B190" s="237"/>
      <c r="C190" s="238"/>
      <c r="D190" s="231" t="s">
        <v>150</v>
      </c>
      <c r="E190" s="239" t="s">
        <v>1</v>
      </c>
      <c r="F190" s="240" t="s">
        <v>954</v>
      </c>
      <c r="G190" s="238"/>
      <c r="H190" s="241">
        <v>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150</v>
      </c>
      <c r="AU190" s="247" t="s">
        <v>84</v>
      </c>
      <c r="AV190" s="13" t="s">
        <v>86</v>
      </c>
      <c r="AW190" s="13" t="s">
        <v>32</v>
      </c>
      <c r="AX190" s="13" t="s">
        <v>76</v>
      </c>
      <c r="AY190" s="247" t="s">
        <v>137</v>
      </c>
    </row>
    <row r="191" s="13" customFormat="1">
      <c r="A191" s="13"/>
      <c r="B191" s="237"/>
      <c r="C191" s="238"/>
      <c r="D191" s="231" t="s">
        <v>150</v>
      </c>
      <c r="E191" s="239" t="s">
        <v>1</v>
      </c>
      <c r="F191" s="240" t="s">
        <v>955</v>
      </c>
      <c r="G191" s="238"/>
      <c r="H191" s="241">
        <v>0.34999999999999998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150</v>
      </c>
      <c r="AU191" s="247" t="s">
        <v>84</v>
      </c>
      <c r="AV191" s="13" t="s">
        <v>86</v>
      </c>
      <c r="AW191" s="13" t="s">
        <v>32</v>
      </c>
      <c r="AX191" s="13" t="s">
        <v>76</v>
      </c>
      <c r="AY191" s="247" t="s">
        <v>137</v>
      </c>
    </row>
    <row r="192" s="13" customFormat="1">
      <c r="A192" s="13"/>
      <c r="B192" s="237"/>
      <c r="C192" s="238"/>
      <c r="D192" s="231" t="s">
        <v>150</v>
      </c>
      <c r="E192" s="239" t="s">
        <v>1</v>
      </c>
      <c r="F192" s="240" t="s">
        <v>956</v>
      </c>
      <c r="G192" s="238"/>
      <c r="H192" s="241">
        <v>18.356999999999999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150</v>
      </c>
      <c r="AU192" s="247" t="s">
        <v>84</v>
      </c>
      <c r="AV192" s="13" t="s">
        <v>86</v>
      </c>
      <c r="AW192" s="13" t="s">
        <v>32</v>
      </c>
      <c r="AX192" s="13" t="s">
        <v>76</v>
      </c>
      <c r="AY192" s="247" t="s">
        <v>137</v>
      </c>
    </row>
    <row r="193" s="13" customFormat="1">
      <c r="A193" s="13"/>
      <c r="B193" s="237"/>
      <c r="C193" s="238"/>
      <c r="D193" s="231" t="s">
        <v>150</v>
      </c>
      <c r="E193" s="239" t="s">
        <v>1</v>
      </c>
      <c r="F193" s="240" t="s">
        <v>957</v>
      </c>
      <c r="G193" s="238"/>
      <c r="H193" s="241">
        <v>0.158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150</v>
      </c>
      <c r="AU193" s="247" t="s">
        <v>84</v>
      </c>
      <c r="AV193" s="13" t="s">
        <v>86</v>
      </c>
      <c r="AW193" s="13" t="s">
        <v>32</v>
      </c>
      <c r="AX193" s="13" t="s">
        <v>76</v>
      </c>
      <c r="AY193" s="247" t="s">
        <v>137</v>
      </c>
    </row>
    <row r="194" s="13" customFormat="1">
      <c r="A194" s="13"/>
      <c r="B194" s="237"/>
      <c r="C194" s="238"/>
      <c r="D194" s="231" t="s">
        <v>150</v>
      </c>
      <c r="E194" s="239" t="s">
        <v>1</v>
      </c>
      <c r="F194" s="240" t="s">
        <v>958</v>
      </c>
      <c r="G194" s="238"/>
      <c r="H194" s="241">
        <v>8.1660000000000004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150</v>
      </c>
      <c r="AU194" s="247" t="s">
        <v>84</v>
      </c>
      <c r="AV194" s="13" t="s">
        <v>86</v>
      </c>
      <c r="AW194" s="13" t="s">
        <v>32</v>
      </c>
      <c r="AX194" s="13" t="s">
        <v>76</v>
      </c>
      <c r="AY194" s="247" t="s">
        <v>137</v>
      </c>
    </row>
    <row r="195" s="15" customFormat="1">
      <c r="A195" s="15"/>
      <c r="B195" s="266"/>
      <c r="C195" s="267"/>
      <c r="D195" s="231" t="s">
        <v>150</v>
      </c>
      <c r="E195" s="268" t="s">
        <v>254</v>
      </c>
      <c r="F195" s="269" t="s">
        <v>298</v>
      </c>
      <c r="G195" s="267"/>
      <c r="H195" s="270">
        <v>35.030999999999999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6" t="s">
        <v>150</v>
      </c>
      <c r="AU195" s="276" t="s">
        <v>84</v>
      </c>
      <c r="AV195" s="15" t="s">
        <v>140</v>
      </c>
      <c r="AW195" s="15" t="s">
        <v>32</v>
      </c>
      <c r="AX195" s="15" t="s">
        <v>84</v>
      </c>
      <c r="AY195" s="276" t="s">
        <v>137</v>
      </c>
    </row>
    <row r="196" s="2" customFormat="1" ht="24.15" customHeight="1">
      <c r="A196" s="38"/>
      <c r="B196" s="39"/>
      <c r="C196" s="217" t="s">
        <v>237</v>
      </c>
      <c r="D196" s="217" t="s">
        <v>141</v>
      </c>
      <c r="E196" s="218" t="s">
        <v>359</v>
      </c>
      <c r="F196" s="219" t="s">
        <v>360</v>
      </c>
      <c r="G196" s="220" t="s">
        <v>361</v>
      </c>
      <c r="H196" s="221">
        <v>6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0.082000000000000003</v>
      </c>
      <c r="T196" s="228">
        <f>S196*H196</f>
        <v>0.49199999999999999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140</v>
      </c>
      <c r="AT196" s="229" t="s">
        <v>141</v>
      </c>
      <c r="AU196" s="229" t="s">
        <v>84</v>
      </c>
      <c r="AY196" s="17" t="s">
        <v>137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140</v>
      </c>
      <c r="BM196" s="229" t="s">
        <v>959</v>
      </c>
    </row>
    <row r="197" s="2" customFormat="1">
      <c r="A197" s="38"/>
      <c r="B197" s="39"/>
      <c r="C197" s="40"/>
      <c r="D197" s="231" t="s">
        <v>146</v>
      </c>
      <c r="E197" s="40"/>
      <c r="F197" s="232" t="s">
        <v>363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84</v>
      </c>
    </row>
    <row r="198" s="2" customFormat="1">
      <c r="A198" s="38"/>
      <c r="B198" s="39"/>
      <c r="C198" s="40"/>
      <c r="D198" s="250" t="s">
        <v>185</v>
      </c>
      <c r="E198" s="40"/>
      <c r="F198" s="251" t="s">
        <v>364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185</v>
      </c>
      <c r="AU198" s="17" t="s">
        <v>84</v>
      </c>
    </row>
    <row r="199" s="13" customFormat="1">
      <c r="A199" s="13"/>
      <c r="B199" s="237"/>
      <c r="C199" s="238"/>
      <c r="D199" s="231" t="s">
        <v>150</v>
      </c>
      <c r="E199" s="239" t="s">
        <v>1</v>
      </c>
      <c r="F199" s="240" t="s">
        <v>960</v>
      </c>
      <c r="G199" s="238"/>
      <c r="H199" s="241">
        <v>6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150</v>
      </c>
      <c r="AU199" s="247" t="s">
        <v>84</v>
      </c>
      <c r="AV199" s="13" t="s">
        <v>86</v>
      </c>
      <c r="AW199" s="13" t="s">
        <v>32</v>
      </c>
      <c r="AX199" s="13" t="s">
        <v>84</v>
      </c>
      <c r="AY199" s="247" t="s">
        <v>137</v>
      </c>
    </row>
    <row r="200" s="2" customFormat="1" ht="24.15" customHeight="1">
      <c r="A200" s="38"/>
      <c r="B200" s="39"/>
      <c r="C200" s="217" t="s">
        <v>244</v>
      </c>
      <c r="D200" s="217" t="s">
        <v>141</v>
      </c>
      <c r="E200" s="218" t="s">
        <v>366</v>
      </c>
      <c r="F200" s="219" t="s">
        <v>367</v>
      </c>
      <c r="G200" s="220" t="s">
        <v>361</v>
      </c>
      <c r="H200" s="221">
        <v>4</v>
      </c>
      <c r="I200" s="222"/>
      <c r="J200" s="223">
        <f>ROUND(I200*H200,2)</f>
        <v>0</v>
      </c>
      <c r="K200" s="224"/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0.0050000000000000001</v>
      </c>
      <c r="T200" s="228">
        <f>S200*H200</f>
        <v>0.02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140</v>
      </c>
      <c r="AT200" s="229" t="s">
        <v>141</v>
      </c>
      <c r="AU200" s="229" t="s">
        <v>84</v>
      </c>
      <c r="AY200" s="17" t="s">
        <v>137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140</v>
      </c>
      <c r="BM200" s="229" t="s">
        <v>961</v>
      </c>
    </row>
    <row r="201" s="2" customFormat="1">
      <c r="A201" s="38"/>
      <c r="B201" s="39"/>
      <c r="C201" s="40"/>
      <c r="D201" s="231" t="s">
        <v>146</v>
      </c>
      <c r="E201" s="40"/>
      <c r="F201" s="232" t="s">
        <v>369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84</v>
      </c>
    </row>
    <row r="202" s="2" customFormat="1">
      <c r="A202" s="38"/>
      <c r="B202" s="39"/>
      <c r="C202" s="40"/>
      <c r="D202" s="250" t="s">
        <v>185</v>
      </c>
      <c r="E202" s="40"/>
      <c r="F202" s="251" t="s">
        <v>370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185</v>
      </c>
      <c r="AU202" s="17" t="s">
        <v>84</v>
      </c>
    </row>
    <row r="203" s="13" customFormat="1">
      <c r="A203" s="13"/>
      <c r="B203" s="237"/>
      <c r="C203" s="238"/>
      <c r="D203" s="231" t="s">
        <v>150</v>
      </c>
      <c r="E203" s="239" t="s">
        <v>1</v>
      </c>
      <c r="F203" s="240" t="s">
        <v>140</v>
      </c>
      <c r="G203" s="238"/>
      <c r="H203" s="241">
        <v>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150</v>
      </c>
      <c r="AU203" s="247" t="s">
        <v>84</v>
      </c>
      <c r="AV203" s="13" t="s">
        <v>86</v>
      </c>
      <c r="AW203" s="13" t="s">
        <v>32</v>
      </c>
      <c r="AX203" s="13" t="s">
        <v>84</v>
      </c>
      <c r="AY203" s="247" t="s">
        <v>137</v>
      </c>
    </row>
    <row r="204" s="2" customFormat="1" ht="24.15" customHeight="1">
      <c r="A204" s="38"/>
      <c r="B204" s="39"/>
      <c r="C204" s="217" t="s">
        <v>389</v>
      </c>
      <c r="D204" s="217" t="s">
        <v>141</v>
      </c>
      <c r="E204" s="218" t="s">
        <v>371</v>
      </c>
      <c r="F204" s="219" t="s">
        <v>372</v>
      </c>
      <c r="G204" s="220" t="s">
        <v>276</v>
      </c>
      <c r="H204" s="221">
        <v>40.832000000000001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140</v>
      </c>
      <c r="AT204" s="229" t="s">
        <v>141</v>
      </c>
      <c r="AU204" s="229" t="s">
        <v>84</v>
      </c>
      <c r="AY204" s="17" t="s">
        <v>137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140</v>
      </c>
      <c r="BM204" s="229" t="s">
        <v>962</v>
      </c>
    </row>
    <row r="205" s="2" customFormat="1">
      <c r="A205" s="38"/>
      <c r="B205" s="39"/>
      <c r="C205" s="40"/>
      <c r="D205" s="231" t="s">
        <v>146</v>
      </c>
      <c r="E205" s="40"/>
      <c r="F205" s="232" t="s">
        <v>374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146</v>
      </c>
      <c r="AU205" s="17" t="s">
        <v>84</v>
      </c>
    </row>
    <row r="206" s="2" customFormat="1">
      <c r="A206" s="38"/>
      <c r="B206" s="39"/>
      <c r="C206" s="40"/>
      <c r="D206" s="250" t="s">
        <v>185</v>
      </c>
      <c r="E206" s="40"/>
      <c r="F206" s="251" t="s">
        <v>375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185</v>
      </c>
      <c r="AU206" s="17" t="s">
        <v>84</v>
      </c>
    </row>
    <row r="207" s="14" customFormat="1">
      <c r="A207" s="14"/>
      <c r="B207" s="256"/>
      <c r="C207" s="257"/>
      <c r="D207" s="231" t="s">
        <v>150</v>
      </c>
      <c r="E207" s="258" t="s">
        <v>1</v>
      </c>
      <c r="F207" s="259" t="s">
        <v>376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150</v>
      </c>
      <c r="AU207" s="265" t="s">
        <v>84</v>
      </c>
      <c r="AV207" s="14" t="s">
        <v>84</v>
      </c>
      <c r="AW207" s="14" t="s">
        <v>32</v>
      </c>
      <c r="AX207" s="14" t="s">
        <v>76</v>
      </c>
      <c r="AY207" s="265" t="s">
        <v>137</v>
      </c>
    </row>
    <row r="208" s="13" customFormat="1">
      <c r="A208" s="13"/>
      <c r="B208" s="237"/>
      <c r="C208" s="238"/>
      <c r="D208" s="231" t="s">
        <v>150</v>
      </c>
      <c r="E208" s="239" t="s">
        <v>1</v>
      </c>
      <c r="F208" s="240" t="s">
        <v>963</v>
      </c>
      <c r="G208" s="238"/>
      <c r="H208" s="241">
        <v>40.832000000000001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150</v>
      </c>
      <c r="AU208" s="247" t="s">
        <v>84</v>
      </c>
      <c r="AV208" s="13" t="s">
        <v>86</v>
      </c>
      <c r="AW208" s="13" t="s">
        <v>32</v>
      </c>
      <c r="AX208" s="13" t="s">
        <v>84</v>
      </c>
      <c r="AY208" s="247" t="s">
        <v>137</v>
      </c>
    </row>
    <row r="209" s="12" customFormat="1" ht="25.92" customHeight="1">
      <c r="A209" s="12"/>
      <c r="B209" s="203"/>
      <c r="C209" s="204"/>
      <c r="D209" s="205" t="s">
        <v>75</v>
      </c>
      <c r="E209" s="206" t="s">
        <v>378</v>
      </c>
      <c r="F209" s="206" t="s">
        <v>379</v>
      </c>
      <c r="G209" s="204"/>
      <c r="H209" s="204"/>
      <c r="I209" s="207"/>
      <c r="J209" s="208">
        <f>BK209</f>
        <v>0</v>
      </c>
      <c r="K209" s="204"/>
      <c r="L209" s="209"/>
      <c r="M209" s="210"/>
      <c r="N209" s="211"/>
      <c r="O209" s="211"/>
      <c r="P209" s="212">
        <f>SUM(P210:P267)</f>
        <v>0</v>
      </c>
      <c r="Q209" s="211"/>
      <c r="R209" s="212">
        <f>SUM(R210:R267)</f>
        <v>0</v>
      </c>
      <c r="S209" s="211"/>
      <c r="T209" s="213">
        <f>SUM(T210:T267)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84</v>
      </c>
      <c r="AT209" s="215" t="s">
        <v>75</v>
      </c>
      <c r="AU209" s="215" t="s">
        <v>76</v>
      </c>
      <c r="AY209" s="214" t="s">
        <v>137</v>
      </c>
      <c r="BK209" s="216">
        <f>SUM(BK210:BK267)</f>
        <v>0</v>
      </c>
    </row>
    <row r="210" s="2" customFormat="1" ht="37.8" customHeight="1">
      <c r="A210" s="38"/>
      <c r="B210" s="39"/>
      <c r="C210" s="217" t="s">
        <v>397</v>
      </c>
      <c r="D210" s="217" t="s">
        <v>141</v>
      </c>
      <c r="E210" s="218" t="s">
        <v>423</v>
      </c>
      <c r="F210" s="219" t="s">
        <v>424</v>
      </c>
      <c r="G210" s="220" t="s">
        <v>382</v>
      </c>
      <c r="H210" s="221">
        <v>271.85500000000002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140</v>
      </c>
      <c r="AT210" s="229" t="s">
        <v>141</v>
      </c>
      <c r="AU210" s="229" t="s">
        <v>84</v>
      </c>
      <c r="AY210" s="17" t="s">
        <v>137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140</v>
      </c>
      <c r="BM210" s="229" t="s">
        <v>964</v>
      </c>
    </row>
    <row r="211" s="2" customFormat="1">
      <c r="A211" s="38"/>
      <c r="B211" s="39"/>
      <c r="C211" s="40"/>
      <c r="D211" s="231" t="s">
        <v>146</v>
      </c>
      <c r="E211" s="40"/>
      <c r="F211" s="232" t="s">
        <v>426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146</v>
      </c>
      <c r="AU211" s="17" t="s">
        <v>84</v>
      </c>
    </row>
    <row r="212" s="2" customFormat="1">
      <c r="A212" s="38"/>
      <c r="B212" s="39"/>
      <c r="C212" s="40"/>
      <c r="D212" s="250" t="s">
        <v>185</v>
      </c>
      <c r="E212" s="40"/>
      <c r="F212" s="251" t="s">
        <v>427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84</v>
      </c>
    </row>
    <row r="213" s="13" customFormat="1">
      <c r="A213" s="13"/>
      <c r="B213" s="237"/>
      <c r="C213" s="238"/>
      <c r="D213" s="231" t="s">
        <v>150</v>
      </c>
      <c r="E213" s="239" t="s">
        <v>1</v>
      </c>
      <c r="F213" s="240" t="s">
        <v>405</v>
      </c>
      <c r="G213" s="238"/>
      <c r="H213" s="241">
        <v>39.484999999999999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150</v>
      </c>
      <c r="AU213" s="247" t="s">
        <v>84</v>
      </c>
      <c r="AV213" s="13" t="s">
        <v>86</v>
      </c>
      <c r="AW213" s="13" t="s">
        <v>32</v>
      </c>
      <c r="AX213" s="13" t="s">
        <v>76</v>
      </c>
      <c r="AY213" s="247" t="s">
        <v>137</v>
      </c>
    </row>
    <row r="214" s="13" customFormat="1">
      <c r="A214" s="13"/>
      <c r="B214" s="237"/>
      <c r="C214" s="238"/>
      <c r="D214" s="231" t="s">
        <v>150</v>
      </c>
      <c r="E214" s="239" t="s">
        <v>1</v>
      </c>
      <c r="F214" s="240" t="s">
        <v>404</v>
      </c>
      <c r="G214" s="238"/>
      <c r="H214" s="241">
        <v>84.073999999999998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150</v>
      </c>
      <c r="AU214" s="247" t="s">
        <v>84</v>
      </c>
      <c r="AV214" s="13" t="s">
        <v>86</v>
      </c>
      <c r="AW214" s="13" t="s">
        <v>32</v>
      </c>
      <c r="AX214" s="13" t="s">
        <v>76</v>
      </c>
      <c r="AY214" s="247" t="s">
        <v>137</v>
      </c>
    </row>
    <row r="215" s="13" customFormat="1">
      <c r="A215" s="13"/>
      <c r="B215" s="237"/>
      <c r="C215" s="238"/>
      <c r="D215" s="231" t="s">
        <v>150</v>
      </c>
      <c r="E215" s="239" t="s">
        <v>1</v>
      </c>
      <c r="F215" s="240" t="s">
        <v>406</v>
      </c>
      <c r="G215" s="238"/>
      <c r="H215" s="241">
        <v>146.856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150</v>
      </c>
      <c r="AU215" s="247" t="s">
        <v>84</v>
      </c>
      <c r="AV215" s="13" t="s">
        <v>86</v>
      </c>
      <c r="AW215" s="13" t="s">
        <v>32</v>
      </c>
      <c r="AX215" s="13" t="s">
        <v>76</v>
      </c>
      <c r="AY215" s="247" t="s">
        <v>137</v>
      </c>
    </row>
    <row r="216" s="13" customFormat="1">
      <c r="A216" s="13"/>
      <c r="B216" s="237"/>
      <c r="C216" s="238"/>
      <c r="D216" s="231" t="s">
        <v>150</v>
      </c>
      <c r="E216" s="239" t="s">
        <v>1</v>
      </c>
      <c r="F216" s="240" t="s">
        <v>428</v>
      </c>
      <c r="G216" s="238"/>
      <c r="H216" s="241">
        <v>1.44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150</v>
      </c>
      <c r="AU216" s="247" t="s">
        <v>84</v>
      </c>
      <c r="AV216" s="13" t="s">
        <v>86</v>
      </c>
      <c r="AW216" s="13" t="s">
        <v>32</v>
      </c>
      <c r="AX216" s="13" t="s">
        <v>76</v>
      </c>
      <c r="AY216" s="247" t="s">
        <v>137</v>
      </c>
    </row>
    <row r="217" s="15" customFormat="1">
      <c r="A217" s="15"/>
      <c r="B217" s="266"/>
      <c r="C217" s="267"/>
      <c r="D217" s="231" t="s">
        <v>150</v>
      </c>
      <c r="E217" s="268" t="s">
        <v>1</v>
      </c>
      <c r="F217" s="269" t="s">
        <v>298</v>
      </c>
      <c r="G217" s="267"/>
      <c r="H217" s="270">
        <v>271.85500000000002</v>
      </c>
      <c r="I217" s="271"/>
      <c r="J217" s="267"/>
      <c r="K217" s="267"/>
      <c r="L217" s="272"/>
      <c r="M217" s="273"/>
      <c r="N217" s="274"/>
      <c r="O217" s="274"/>
      <c r="P217" s="274"/>
      <c r="Q217" s="274"/>
      <c r="R217" s="274"/>
      <c r="S217" s="274"/>
      <c r="T217" s="27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6" t="s">
        <v>150</v>
      </c>
      <c r="AU217" s="276" t="s">
        <v>84</v>
      </c>
      <c r="AV217" s="15" t="s">
        <v>140</v>
      </c>
      <c r="AW217" s="15" t="s">
        <v>32</v>
      </c>
      <c r="AX217" s="15" t="s">
        <v>84</v>
      </c>
      <c r="AY217" s="276" t="s">
        <v>137</v>
      </c>
    </row>
    <row r="218" s="2" customFormat="1" ht="44.25" customHeight="1">
      <c r="A218" s="38"/>
      <c r="B218" s="39"/>
      <c r="C218" s="217" t="s">
        <v>408</v>
      </c>
      <c r="D218" s="217" t="s">
        <v>141</v>
      </c>
      <c r="E218" s="218" t="s">
        <v>429</v>
      </c>
      <c r="F218" s="219" t="s">
        <v>430</v>
      </c>
      <c r="G218" s="220" t="s">
        <v>382</v>
      </c>
      <c r="H218" s="221">
        <v>663.36099999999999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140</v>
      </c>
      <c r="AT218" s="229" t="s">
        <v>141</v>
      </c>
      <c r="AU218" s="229" t="s">
        <v>84</v>
      </c>
      <c r="AY218" s="17" t="s">
        <v>137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140</v>
      </c>
      <c r="BM218" s="229" t="s">
        <v>965</v>
      </c>
    </row>
    <row r="219" s="2" customFormat="1">
      <c r="A219" s="38"/>
      <c r="B219" s="39"/>
      <c r="C219" s="40"/>
      <c r="D219" s="231" t="s">
        <v>146</v>
      </c>
      <c r="E219" s="40"/>
      <c r="F219" s="232" t="s">
        <v>430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146</v>
      </c>
      <c r="AU219" s="17" t="s">
        <v>84</v>
      </c>
    </row>
    <row r="220" s="2" customFormat="1">
      <c r="A220" s="38"/>
      <c r="B220" s="39"/>
      <c r="C220" s="40"/>
      <c r="D220" s="250" t="s">
        <v>185</v>
      </c>
      <c r="E220" s="40"/>
      <c r="F220" s="251" t="s">
        <v>432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185</v>
      </c>
      <c r="AU220" s="17" t="s">
        <v>84</v>
      </c>
    </row>
    <row r="221" s="13" customFormat="1">
      <c r="A221" s="13"/>
      <c r="B221" s="237"/>
      <c r="C221" s="238"/>
      <c r="D221" s="231" t="s">
        <v>150</v>
      </c>
      <c r="E221" s="239" t="s">
        <v>1</v>
      </c>
      <c r="F221" s="240" t="s">
        <v>966</v>
      </c>
      <c r="G221" s="238"/>
      <c r="H221" s="241">
        <v>530.10000000000002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150</v>
      </c>
      <c r="AU221" s="247" t="s">
        <v>84</v>
      </c>
      <c r="AV221" s="13" t="s">
        <v>86</v>
      </c>
      <c r="AW221" s="13" t="s">
        <v>32</v>
      </c>
      <c r="AX221" s="13" t="s">
        <v>76</v>
      </c>
      <c r="AY221" s="247" t="s">
        <v>137</v>
      </c>
    </row>
    <row r="222" s="13" customFormat="1">
      <c r="A222" s="13"/>
      <c r="B222" s="237"/>
      <c r="C222" s="238"/>
      <c r="D222" s="231" t="s">
        <v>150</v>
      </c>
      <c r="E222" s="239" t="s">
        <v>1</v>
      </c>
      <c r="F222" s="240" t="s">
        <v>388</v>
      </c>
      <c r="G222" s="238"/>
      <c r="H222" s="241">
        <v>133.261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150</v>
      </c>
      <c r="AU222" s="247" t="s">
        <v>84</v>
      </c>
      <c r="AV222" s="13" t="s">
        <v>86</v>
      </c>
      <c r="AW222" s="13" t="s">
        <v>32</v>
      </c>
      <c r="AX222" s="13" t="s">
        <v>76</v>
      </c>
      <c r="AY222" s="247" t="s">
        <v>137</v>
      </c>
    </row>
    <row r="223" s="15" customFormat="1">
      <c r="A223" s="15"/>
      <c r="B223" s="266"/>
      <c r="C223" s="267"/>
      <c r="D223" s="231" t="s">
        <v>150</v>
      </c>
      <c r="E223" s="268" t="s">
        <v>1</v>
      </c>
      <c r="F223" s="269" t="s">
        <v>298</v>
      </c>
      <c r="G223" s="267"/>
      <c r="H223" s="270">
        <v>663.36099999999999</v>
      </c>
      <c r="I223" s="271"/>
      <c r="J223" s="267"/>
      <c r="K223" s="267"/>
      <c r="L223" s="272"/>
      <c r="M223" s="273"/>
      <c r="N223" s="274"/>
      <c r="O223" s="274"/>
      <c r="P223" s="274"/>
      <c r="Q223" s="274"/>
      <c r="R223" s="274"/>
      <c r="S223" s="274"/>
      <c r="T223" s="27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6" t="s">
        <v>150</v>
      </c>
      <c r="AU223" s="276" t="s">
        <v>84</v>
      </c>
      <c r="AV223" s="15" t="s">
        <v>140</v>
      </c>
      <c r="AW223" s="15" t="s">
        <v>32</v>
      </c>
      <c r="AX223" s="15" t="s">
        <v>84</v>
      </c>
      <c r="AY223" s="276" t="s">
        <v>137</v>
      </c>
    </row>
    <row r="224" s="2" customFormat="1" ht="44.25" customHeight="1">
      <c r="A224" s="38"/>
      <c r="B224" s="39"/>
      <c r="C224" s="217" t="s">
        <v>417</v>
      </c>
      <c r="D224" s="217" t="s">
        <v>141</v>
      </c>
      <c r="E224" s="218" t="s">
        <v>434</v>
      </c>
      <c r="F224" s="219" t="s">
        <v>435</v>
      </c>
      <c r="G224" s="220" t="s">
        <v>382</v>
      </c>
      <c r="H224" s="221">
        <v>395.80799999999999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140</v>
      </c>
      <c r="AT224" s="229" t="s">
        <v>141</v>
      </c>
      <c r="AU224" s="229" t="s">
        <v>84</v>
      </c>
      <c r="AY224" s="17" t="s">
        <v>137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140</v>
      </c>
      <c r="BM224" s="229" t="s">
        <v>967</v>
      </c>
    </row>
    <row r="225" s="2" customFormat="1">
      <c r="A225" s="38"/>
      <c r="B225" s="39"/>
      <c r="C225" s="40"/>
      <c r="D225" s="231" t="s">
        <v>146</v>
      </c>
      <c r="E225" s="40"/>
      <c r="F225" s="232" t="s">
        <v>435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146</v>
      </c>
      <c r="AU225" s="17" t="s">
        <v>84</v>
      </c>
    </row>
    <row r="226" s="14" customFormat="1">
      <c r="A226" s="14"/>
      <c r="B226" s="256"/>
      <c r="C226" s="257"/>
      <c r="D226" s="231" t="s">
        <v>150</v>
      </c>
      <c r="E226" s="258" t="s">
        <v>1</v>
      </c>
      <c r="F226" s="259" t="s">
        <v>437</v>
      </c>
      <c r="G226" s="257"/>
      <c r="H226" s="258" t="s">
        <v>1</v>
      </c>
      <c r="I226" s="260"/>
      <c r="J226" s="257"/>
      <c r="K226" s="257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150</v>
      </c>
      <c r="AU226" s="265" t="s">
        <v>84</v>
      </c>
      <c r="AV226" s="14" t="s">
        <v>84</v>
      </c>
      <c r="AW226" s="14" t="s">
        <v>32</v>
      </c>
      <c r="AX226" s="14" t="s">
        <v>76</v>
      </c>
      <c r="AY226" s="265" t="s">
        <v>137</v>
      </c>
    </row>
    <row r="227" s="13" customFormat="1">
      <c r="A227" s="13"/>
      <c r="B227" s="237"/>
      <c r="C227" s="238"/>
      <c r="D227" s="231" t="s">
        <v>150</v>
      </c>
      <c r="E227" s="239" t="s">
        <v>1</v>
      </c>
      <c r="F227" s="240" t="s">
        <v>387</v>
      </c>
      <c r="G227" s="238"/>
      <c r="H227" s="241">
        <v>254.44800000000001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150</v>
      </c>
      <c r="AU227" s="247" t="s">
        <v>84</v>
      </c>
      <c r="AV227" s="13" t="s">
        <v>86</v>
      </c>
      <c r="AW227" s="13" t="s">
        <v>32</v>
      </c>
      <c r="AX227" s="13" t="s">
        <v>76</v>
      </c>
      <c r="AY227" s="247" t="s">
        <v>137</v>
      </c>
    </row>
    <row r="228" s="14" customFormat="1">
      <c r="A228" s="14"/>
      <c r="B228" s="256"/>
      <c r="C228" s="257"/>
      <c r="D228" s="231" t="s">
        <v>150</v>
      </c>
      <c r="E228" s="258" t="s">
        <v>1</v>
      </c>
      <c r="F228" s="259" t="s">
        <v>933</v>
      </c>
      <c r="G228" s="257"/>
      <c r="H228" s="258" t="s">
        <v>1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150</v>
      </c>
      <c r="AU228" s="265" t="s">
        <v>84</v>
      </c>
      <c r="AV228" s="14" t="s">
        <v>84</v>
      </c>
      <c r="AW228" s="14" t="s">
        <v>32</v>
      </c>
      <c r="AX228" s="14" t="s">
        <v>76</v>
      </c>
      <c r="AY228" s="265" t="s">
        <v>137</v>
      </c>
    </row>
    <row r="229" s="13" customFormat="1">
      <c r="A229" s="13"/>
      <c r="B229" s="237"/>
      <c r="C229" s="238"/>
      <c r="D229" s="231" t="s">
        <v>150</v>
      </c>
      <c r="E229" s="239" t="s">
        <v>1</v>
      </c>
      <c r="F229" s="240" t="s">
        <v>968</v>
      </c>
      <c r="G229" s="238"/>
      <c r="H229" s="241">
        <v>141.36000000000001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150</v>
      </c>
      <c r="AU229" s="247" t="s">
        <v>84</v>
      </c>
      <c r="AV229" s="13" t="s">
        <v>86</v>
      </c>
      <c r="AW229" s="13" t="s">
        <v>32</v>
      </c>
      <c r="AX229" s="13" t="s">
        <v>76</v>
      </c>
      <c r="AY229" s="247" t="s">
        <v>137</v>
      </c>
    </row>
    <row r="230" s="15" customFormat="1">
      <c r="A230" s="15"/>
      <c r="B230" s="266"/>
      <c r="C230" s="267"/>
      <c r="D230" s="231" t="s">
        <v>150</v>
      </c>
      <c r="E230" s="268" t="s">
        <v>1</v>
      </c>
      <c r="F230" s="269" t="s">
        <v>298</v>
      </c>
      <c r="G230" s="267"/>
      <c r="H230" s="270">
        <v>395.80799999999999</v>
      </c>
      <c r="I230" s="271"/>
      <c r="J230" s="267"/>
      <c r="K230" s="267"/>
      <c r="L230" s="272"/>
      <c r="M230" s="273"/>
      <c r="N230" s="274"/>
      <c r="O230" s="274"/>
      <c r="P230" s="274"/>
      <c r="Q230" s="274"/>
      <c r="R230" s="274"/>
      <c r="S230" s="274"/>
      <c r="T230" s="27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6" t="s">
        <v>150</v>
      </c>
      <c r="AU230" s="276" t="s">
        <v>84</v>
      </c>
      <c r="AV230" s="15" t="s">
        <v>140</v>
      </c>
      <c r="AW230" s="15" t="s">
        <v>32</v>
      </c>
      <c r="AX230" s="15" t="s">
        <v>84</v>
      </c>
      <c r="AY230" s="276" t="s">
        <v>137</v>
      </c>
    </row>
    <row r="231" s="2" customFormat="1" ht="24.15" customHeight="1">
      <c r="A231" s="38"/>
      <c r="B231" s="39"/>
      <c r="C231" s="217" t="s">
        <v>7</v>
      </c>
      <c r="D231" s="217" t="s">
        <v>141</v>
      </c>
      <c r="E231" s="218" t="s">
        <v>418</v>
      </c>
      <c r="F231" s="219" t="s">
        <v>419</v>
      </c>
      <c r="G231" s="220" t="s">
        <v>382</v>
      </c>
      <c r="H231" s="221">
        <v>1445.1880000000001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140</v>
      </c>
      <c r="AT231" s="229" t="s">
        <v>141</v>
      </c>
      <c r="AU231" s="229" t="s">
        <v>84</v>
      </c>
      <c r="AY231" s="17" t="s">
        <v>137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140</v>
      </c>
      <c r="BM231" s="229" t="s">
        <v>969</v>
      </c>
    </row>
    <row r="232" s="2" customFormat="1">
      <c r="A232" s="38"/>
      <c r="B232" s="39"/>
      <c r="C232" s="40"/>
      <c r="D232" s="231" t="s">
        <v>146</v>
      </c>
      <c r="E232" s="40"/>
      <c r="F232" s="232" t="s">
        <v>421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146</v>
      </c>
      <c r="AU232" s="17" t="s">
        <v>84</v>
      </c>
    </row>
    <row r="233" s="2" customFormat="1">
      <c r="A233" s="38"/>
      <c r="B233" s="39"/>
      <c r="C233" s="40"/>
      <c r="D233" s="250" t="s">
        <v>185</v>
      </c>
      <c r="E233" s="40"/>
      <c r="F233" s="251" t="s">
        <v>422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185</v>
      </c>
      <c r="AU233" s="17" t="s">
        <v>84</v>
      </c>
    </row>
    <row r="234" s="13" customFormat="1">
      <c r="A234" s="13"/>
      <c r="B234" s="237"/>
      <c r="C234" s="238"/>
      <c r="D234" s="231" t="s">
        <v>150</v>
      </c>
      <c r="E234" s="239" t="s">
        <v>1</v>
      </c>
      <c r="F234" s="240" t="s">
        <v>266</v>
      </c>
      <c r="G234" s="238"/>
      <c r="H234" s="241">
        <v>272.35500000000002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150</v>
      </c>
      <c r="AU234" s="247" t="s">
        <v>84</v>
      </c>
      <c r="AV234" s="13" t="s">
        <v>86</v>
      </c>
      <c r="AW234" s="13" t="s">
        <v>32</v>
      </c>
      <c r="AX234" s="13" t="s">
        <v>76</v>
      </c>
      <c r="AY234" s="247" t="s">
        <v>137</v>
      </c>
    </row>
    <row r="235" s="13" customFormat="1">
      <c r="A235" s="13"/>
      <c r="B235" s="237"/>
      <c r="C235" s="238"/>
      <c r="D235" s="231" t="s">
        <v>150</v>
      </c>
      <c r="E235" s="239" t="s">
        <v>1</v>
      </c>
      <c r="F235" s="240" t="s">
        <v>264</v>
      </c>
      <c r="G235" s="238"/>
      <c r="H235" s="241">
        <v>1172.8330000000001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150</v>
      </c>
      <c r="AU235" s="247" t="s">
        <v>84</v>
      </c>
      <c r="AV235" s="13" t="s">
        <v>86</v>
      </c>
      <c r="AW235" s="13" t="s">
        <v>32</v>
      </c>
      <c r="AX235" s="13" t="s">
        <v>76</v>
      </c>
      <c r="AY235" s="247" t="s">
        <v>137</v>
      </c>
    </row>
    <row r="236" s="15" customFormat="1">
      <c r="A236" s="15"/>
      <c r="B236" s="266"/>
      <c r="C236" s="267"/>
      <c r="D236" s="231" t="s">
        <v>150</v>
      </c>
      <c r="E236" s="268" t="s">
        <v>1</v>
      </c>
      <c r="F236" s="269" t="s">
        <v>298</v>
      </c>
      <c r="G236" s="267"/>
      <c r="H236" s="270">
        <v>1445.1880000000001</v>
      </c>
      <c r="I236" s="271"/>
      <c r="J236" s="267"/>
      <c r="K236" s="267"/>
      <c r="L236" s="272"/>
      <c r="M236" s="273"/>
      <c r="N236" s="274"/>
      <c r="O236" s="274"/>
      <c r="P236" s="274"/>
      <c r="Q236" s="274"/>
      <c r="R236" s="274"/>
      <c r="S236" s="274"/>
      <c r="T236" s="27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6" t="s">
        <v>150</v>
      </c>
      <c r="AU236" s="276" t="s">
        <v>84</v>
      </c>
      <c r="AV236" s="15" t="s">
        <v>140</v>
      </c>
      <c r="AW236" s="15" t="s">
        <v>32</v>
      </c>
      <c r="AX236" s="15" t="s">
        <v>84</v>
      </c>
      <c r="AY236" s="276" t="s">
        <v>137</v>
      </c>
    </row>
    <row r="237" s="2" customFormat="1" ht="21.75" customHeight="1">
      <c r="A237" s="38"/>
      <c r="B237" s="39"/>
      <c r="C237" s="217" t="s">
        <v>348</v>
      </c>
      <c r="D237" s="217" t="s">
        <v>141</v>
      </c>
      <c r="E237" s="218" t="s">
        <v>380</v>
      </c>
      <c r="F237" s="219" t="s">
        <v>381</v>
      </c>
      <c r="G237" s="220" t="s">
        <v>382</v>
      </c>
      <c r="H237" s="221">
        <v>1172.8330000000001</v>
      </c>
      <c r="I237" s="222"/>
      <c r="J237" s="223">
        <f>ROUND(I237*H237,2)</f>
        <v>0</v>
      </c>
      <c r="K237" s="224"/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140</v>
      </c>
      <c r="AT237" s="229" t="s">
        <v>141</v>
      </c>
      <c r="AU237" s="229" t="s">
        <v>84</v>
      </c>
      <c r="AY237" s="17" t="s">
        <v>137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140</v>
      </c>
      <c r="BM237" s="229" t="s">
        <v>970</v>
      </c>
    </row>
    <row r="238" s="2" customFormat="1">
      <c r="A238" s="38"/>
      <c r="B238" s="39"/>
      <c r="C238" s="40"/>
      <c r="D238" s="231" t="s">
        <v>146</v>
      </c>
      <c r="E238" s="40"/>
      <c r="F238" s="232" t="s">
        <v>384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146</v>
      </c>
      <c r="AU238" s="17" t="s">
        <v>84</v>
      </c>
    </row>
    <row r="239" s="2" customFormat="1">
      <c r="A239" s="38"/>
      <c r="B239" s="39"/>
      <c r="C239" s="40"/>
      <c r="D239" s="250" t="s">
        <v>185</v>
      </c>
      <c r="E239" s="40"/>
      <c r="F239" s="251" t="s">
        <v>385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84</v>
      </c>
    </row>
    <row r="240" s="13" customFormat="1">
      <c r="A240" s="13"/>
      <c r="B240" s="237"/>
      <c r="C240" s="238"/>
      <c r="D240" s="231" t="s">
        <v>150</v>
      </c>
      <c r="E240" s="239" t="s">
        <v>1</v>
      </c>
      <c r="F240" s="240" t="s">
        <v>971</v>
      </c>
      <c r="G240" s="238"/>
      <c r="H240" s="241">
        <v>113.664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150</v>
      </c>
      <c r="AU240" s="247" t="s">
        <v>84</v>
      </c>
      <c r="AV240" s="13" t="s">
        <v>86</v>
      </c>
      <c r="AW240" s="13" t="s">
        <v>32</v>
      </c>
      <c r="AX240" s="13" t="s">
        <v>76</v>
      </c>
      <c r="AY240" s="247" t="s">
        <v>137</v>
      </c>
    </row>
    <row r="241" s="13" customFormat="1">
      <c r="A241" s="13"/>
      <c r="B241" s="237"/>
      <c r="C241" s="238"/>
      <c r="D241" s="231" t="s">
        <v>150</v>
      </c>
      <c r="E241" s="239" t="s">
        <v>1</v>
      </c>
      <c r="F241" s="240" t="s">
        <v>387</v>
      </c>
      <c r="G241" s="238"/>
      <c r="H241" s="241">
        <v>254.44800000000001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150</v>
      </c>
      <c r="AU241" s="247" t="s">
        <v>84</v>
      </c>
      <c r="AV241" s="13" t="s">
        <v>86</v>
      </c>
      <c r="AW241" s="13" t="s">
        <v>32</v>
      </c>
      <c r="AX241" s="13" t="s">
        <v>76</v>
      </c>
      <c r="AY241" s="247" t="s">
        <v>137</v>
      </c>
    </row>
    <row r="242" s="13" customFormat="1">
      <c r="A242" s="13"/>
      <c r="B242" s="237"/>
      <c r="C242" s="238"/>
      <c r="D242" s="231" t="s">
        <v>150</v>
      </c>
      <c r="E242" s="239" t="s">
        <v>1</v>
      </c>
      <c r="F242" s="240" t="s">
        <v>388</v>
      </c>
      <c r="G242" s="238"/>
      <c r="H242" s="241">
        <v>133.261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150</v>
      </c>
      <c r="AU242" s="247" t="s">
        <v>84</v>
      </c>
      <c r="AV242" s="13" t="s">
        <v>86</v>
      </c>
      <c r="AW242" s="13" t="s">
        <v>32</v>
      </c>
      <c r="AX242" s="13" t="s">
        <v>76</v>
      </c>
      <c r="AY242" s="247" t="s">
        <v>137</v>
      </c>
    </row>
    <row r="243" s="13" customFormat="1">
      <c r="A243" s="13"/>
      <c r="B243" s="237"/>
      <c r="C243" s="238"/>
      <c r="D243" s="231" t="s">
        <v>150</v>
      </c>
      <c r="E243" s="239" t="s">
        <v>1</v>
      </c>
      <c r="F243" s="240" t="s">
        <v>966</v>
      </c>
      <c r="G243" s="238"/>
      <c r="H243" s="241">
        <v>530.10000000000002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150</v>
      </c>
      <c r="AU243" s="247" t="s">
        <v>84</v>
      </c>
      <c r="AV243" s="13" t="s">
        <v>86</v>
      </c>
      <c r="AW243" s="13" t="s">
        <v>32</v>
      </c>
      <c r="AX243" s="13" t="s">
        <v>76</v>
      </c>
      <c r="AY243" s="247" t="s">
        <v>137</v>
      </c>
    </row>
    <row r="244" s="13" customFormat="1">
      <c r="A244" s="13"/>
      <c r="B244" s="237"/>
      <c r="C244" s="238"/>
      <c r="D244" s="231" t="s">
        <v>150</v>
      </c>
      <c r="E244" s="239" t="s">
        <v>1</v>
      </c>
      <c r="F244" s="240" t="s">
        <v>968</v>
      </c>
      <c r="G244" s="238"/>
      <c r="H244" s="241">
        <v>141.36000000000001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150</v>
      </c>
      <c r="AU244" s="247" t="s">
        <v>84</v>
      </c>
      <c r="AV244" s="13" t="s">
        <v>86</v>
      </c>
      <c r="AW244" s="13" t="s">
        <v>32</v>
      </c>
      <c r="AX244" s="13" t="s">
        <v>76</v>
      </c>
      <c r="AY244" s="247" t="s">
        <v>137</v>
      </c>
    </row>
    <row r="245" s="15" customFormat="1">
      <c r="A245" s="15"/>
      <c r="B245" s="266"/>
      <c r="C245" s="267"/>
      <c r="D245" s="231" t="s">
        <v>150</v>
      </c>
      <c r="E245" s="268" t="s">
        <v>264</v>
      </c>
      <c r="F245" s="269" t="s">
        <v>298</v>
      </c>
      <c r="G245" s="267"/>
      <c r="H245" s="270">
        <v>1172.8330000000001</v>
      </c>
      <c r="I245" s="271"/>
      <c r="J245" s="267"/>
      <c r="K245" s="267"/>
      <c r="L245" s="272"/>
      <c r="M245" s="273"/>
      <c r="N245" s="274"/>
      <c r="O245" s="274"/>
      <c r="P245" s="274"/>
      <c r="Q245" s="274"/>
      <c r="R245" s="274"/>
      <c r="S245" s="274"/>
      <c r="T245" s="2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6" t="s">
        <v>150</v>
      </c>
      <c r="AU245" s="276" t="s">
        <v>84</v>
      </c>
      <c r="AV245" s="15" t="s">
        <v>140</v>
      </c>
      <c r="AW245" s="15" t="s">
        <v>32</v>
      </c>
      <c r="AX245" s="15" t="s">
        <v>84</v>
      </c>
      <c r="AY245" s="276" t="s">
        <v>137</v>
      </c>
    </row>
    <row r="246" s="2" customFormat="1" ht="24.15" customHeight="1">
      <c r="A246" s="38"/>
      <c r="B246" s="39"/>
      <c r="C246" s="217" t="s">
        <v>433</v>
      </c>
      <c r="D246" s="217" t="s">
        <v>141</v>
      </c>
      <c r="E246" s="218" t="s">
        <v>390</v>
      </c>
      <c r="F246" s="219" t="s">
        <v>391</v>
      </c>
      <c r="G246" s="220" t="s">
        <v>382</v>
      </c>
      <c r="H246" s="221">
        <v>22283.827000000001</v>
      </c>
      <c r="I246" s="222"/>
      <c r="J246" s="223">
        <f>ROUND(I246*H246,2)</f>
        <v>0</v>
      </c>
      <c r="K246" s="224"/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140</v>
      </c>
      <c r="AT246" s="229" t="s">
        <v>141</v>
      </c>
      <c r="AU246" s="229" t="s">
        <v>84</v>
      </c>
      <c r="AY246" s="17" t="s">
        <v>137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140</v>
      </c>
      <c r="BM246" s="229" t="s">
        <v>972</v>
      </c>
    </row>
    <row r="247" s="2" customFormat="1">
      <c r="A247" s="38"/>
      <c r="B247" s="39"/>
      <c r="C247" s="40"/>
      <c r="D247" s="231" t="s">
        <v>146</v>
      </c>
      <c r="E247" s="40"/>
      <c r="F247" s="232" t="s">
        <v>393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146</v>
      </c>
      <c r="AU247" s="17" t="s">
        <v>84</v>
      </c>
    </row>
    <row r="248" s="2" customFormat="1">
      <c r="A248" s="38"/>
      <c r="B248" s="39"/>
      <c r="C248" s="40"/>
      <c r="D248" s="250" t="s">
        <v>185</v>
      </c>
      <c r="E248" s="40"/>
      <c r="F248" s="251" t="s">
        <v>394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185</v>
      </c>
      <c r="AU248" s="17" t="s">
        <v>84</v>
      </c>
    </row>
    <row r="249" s="14" customFormat="1">
      <c r="A249" s="14"/>
      <c r="B249" s="256"/>
      <c r="C249" s="257"/>
      <c r="D249" s="231" t="s">
        <v>150</v>
      </c>
      <c r="E249" s="258" t="s">
        <v>1</v>
      </c>
      <c r="F249" s="259" t="s">
        <v>395</v>
      </c>
      <c r="G249" s="257"/>
      <c r="H249" s="258" t="s">
        <v>1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5" t="s">
        <v>150</v>
      </c>
      <c r="AU249" s="265" t="s">
        <v>84</v>
      </c>
      <c r="AV249" s="14" t="s">
        <v>84</v>
      </c>
      <c r="AW249" s="14" t="s">
        <v>32</v>
      </c>
      <c r="AX249" s="14" t="s">
        <v>76</v>
      </c>
      <c r="AY249" s="265" t="s">
        <v>137</v>
      </c>
    </row>
    <row r="250" s="13" customFormat="1">
      <c r="A250" s="13"/>
      <c r="B250" s="237"/>
      <c r="C250" s="238"/>
      <c r="D250" s="231" t="s">
        <v>150</v>
      </c>
      <c r="E250" s="239" t="s">
        <v>1</v>
      </c>
      <c r="F250" s="240" t="s">
        <v>396</v>
      </c>
      <c r="G250" s="238"/>
      <c r="H250" s="241">
        <v>22283.827000000001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150</v>
      </c>
      <c r="AU250" s="247" t="s">
        <v>84</v>
      </c>
      <c r="AV250" s="13" t="s">
        <v>86</v>
      </c>
      <c r="AW250" s="13" t="s">
        <v>32</v>
      </c>
      <c r="AX250" s="13" t="s">
        <v>84</v>
      </c>
      <c r="AY250" s="247" t="s">
        <v>137</v>
      </c>
    </row>
    <row r="251" s="2" customFormat="1" ht="21.75" customHeight="1">
      <c r="A251" s="38"/>
      <c r="B251" s="39"/>
      <c r="C251" s="217" t="s">
        <v>594</v>
      </c>
      <c r="D251" s="217" t="s">
        <v>141</v>
      </c>
      <c r="E251" s="218" t="s">
        <v>398</v>
      </c>
      <c r="F251" s="219" t="s">
        <v>399</v>
      </c>
      <c r="G251" s="220" t="s">
        <v>382</v>
      </c>
      <c r="H251" s="221">
        <v>272.35500000000002</v>
      </c>
      <c r="I251" s="222"/>
      <c r="J251" s="223">
        <f>ROUND(I251*H251,2)</f>
        <v>0</v>
      </c>
      <c r="K251" s="224"/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140</v>
      </c>
      <c r="AT251" s="229" t="s">
        <v>141</v>
      </c>
      <c r="AU251" s="229" t="s">
        <v>84</v>
      </c>
      <c r="AY251" s="17" t="s">
        <v>137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140</v>
      </c>
      <c r="BM251" s="229" t="s">
        <v>973</v>
      </c>
    </row>
    <row r="252" s="2" customFormat="1">
      <c r="A252" s="38"/>
      <c r="B252" s="39"/>
      <c r="C252" s="40"/>
      <c r="D252" s="231" t="s">
        <v>146</v>
      </c>
      <c r="E252" s="40"/>
      <c r="F252" s="232" t="s">
        <v>401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146</v>
      </c>
      <c r="AU252" s="17" t="s">
        <v>84</v>
      </c>
    </row>
    <row r="253" s="2" customFormat="1">
      <c r="A253" s="38"/>
      <c r="B253" s="39"/>
      <c r="C253" s="40"/>
      <c r="D253" s="250" t="s">
        <v>185</v>
      </c>
      <c r="E253" s="40"/>
      <c r="F253" s="251" t="s">
        <v>402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185</v>
      </c>
      <c r="AU253" s="17" t="s">
        <v>84</v>
      </c>
    </row>
    <row r="254" s="13" customFormat="1">
      <c r="A254" s="13"/>
      <c r="B254" s="237"/>
      <c r="C254" s="238"/>
      <c r="D254" s="231" t="s">
        <v>150</v>
      </c>
      <c r="E254" s="239" t="s">
        <v>1</v>
      </c>
      <c r="F254" s="240" t="s">
        <v>974</v>
      </c>
      <c r="G254" s="238"/>
      <c r="H254" s="241">
        <v>0.5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150</v>
      </c>
      <c r="AU254" s="247" t="s">
        <v>84</v>
      </c>
      <c r="AV254" s="13" t="s">
        <v>86</v>
      </c>
      <c r="AW254" s="13" t="s">
        <v>32</v>
      </c>
      <c r="AX254" s="13" t="s">
        <v>76</v>
      </c>
      <c r="AY254" s="247" t="s">
        <v>137</v>
      </c>
    </row>
    <row r="255" s="13" customFormat="1">
      <c r="A255" s="13"/>
      <c r="B255" s="237"/>
      <c r="C255" s="238"/>
      <c r="D255" s="231" t="s">
        <v>150</v>
      </c>
      <c r="E255" s="239" t="s">
        <v>1</v>
      </c>
      <c r="F255" s="240" t="s">
        <v>404</v>
      </c>
      <c r="G255" s="238"/>
      <c r="H255" s="241">
        <v>84.073999999999998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150</v>
      </c>
      <c r="AU255" s="247" t="s">
        <v>84</v>
      </c>
      <c r="AV255" s="13" t="s">
        <v>86</v>
      </c>
      <c r="AW255" s="13" t="s">
        <v>32</v>
      </c>
      <c r="AX255" s="13" t="s">
        <v>76</v>
      </c>
      <c r="AY255" s="247" t="s">
        <v>137</v>
      </c>
    </row>
    <row r="256" s="13" customFormat="1">
      <c r="A256" s="13"/>
      <c r="B256" s="237"/>
      <c r="C256" s="238"/>
      <c r="D256" s="231" t="s">
        <v>150</v>
      </c>
      <c r="E256" s="239" t="s">
        <v>1</v>
      </c>
      <c r="F256" s="240" t="s">
        <v>405</v>
      </c>
      <c r="G256" s="238"/>
      <c r="H256" s="241">
        <v>39.484999999999999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150</v>
      </c>
      <c r="AU256" s="247" t="s">
        <v>84</v>
      </c>
      <c r="AV256" s="13" t="s">
        <v>86</v>
      </c>
      <c r="AW256" s="13" t="s">
        <v>32</v>
      </c>
      <c r="AX256" s="13" t="s">
        <v>76</v>
      </c>
      <c r="AY256" s="247" t="s">
        <v>137</v>
      </c>
    </row>
    <row r="257" s="13" customFormat="1">
      <c r="A257" s="13"/>
      <c r="B257" s="237"/>
      <c r="C257" s="238"/>
      <c r="D257" s="231" t="s">
        <v>150</v>
      </c>
      <c r="E257" s="239" t="s">
        <v>1</v>
      </c>
      <c r="F257" s="240" t="s">
        <v>406</v>
      </c>
      <c r="G257" s="238"/>
      <c r="H257" s="241">
        <v>146.856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150</v>
      </c>
      <c r="AU257" s="247" t="s">
        <v>84</v>
      </c>
      <c r="AV257" s="13" t="s">
        <v>86</v>
      </c>
      <c r="AW257" s="13" t="s">
        <v>32</v>
      </c>
      <c r="AX257" s="13" t="s">
        <v>76</v>
      </c>
      <c r="AY257" s="247" t="s">
        <v>137</v>
      </c>
    </row>
    <row r="258" s="13" customFormat="1">
      <c r="A258" s="13"/>
      <c r="B258" s="237"/>
      <c r="C258" s="238"/>
      <c r="D258" s="231" t="s">
        <v>150</v>
      </c>
      <c r="E258" s="239" t="s">
        <v>1</v>
      </c>
      <c r="F258" s="240" t="s">
        <v>407</v>
      </c>
      <c r="G258" s="238"/>
      <c r="H258" s="241">
        <v>1.44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150</v>
      </c>
      <c r="AU258" s="247" t="s">
        <v>84</v>
      </c>
      <c r="AV258" s="13" t="s">
        <v>86</v>
      </c>
      <c r="AW258" s="13" t="s">
        <v>32</v>
      </c>
      <c r="AX258" s="13" t="s">
        <v>76</v>
      </c>
      <c r="AY258" s="247" t="s">
        <v>137</v>
      </c>
    </row>
    <row r="259" s="15" customFormat="1">
      <c r="A259" s="15"/>
      <c r="B259" s="266"/>
      <c r="C259" s="267"/>
      <c r="D259" s="231" t="s">
        <v>150</v>
      </c>
      <c r="E259" s="268" t="s">
        <v>266</v>
      </c>
      <c r="F259" s="269" t="s">
        <v>298</v>
      </c>
      <c r="G259" s="267"/>
      <c r="H259" s="270">
        <v>272.35500000000002</v>
      </c>
      <c r="I259" s="271"/>
      <c r="J259" s="267"/>
      <c r="K259" s="267"/>
      <c r="L259" s="272"/>
      <c r="M259" s="273"/>
      <c r="N259" s="274"/>
      <c r="O259" s="274"/>
      <c r="P259" s="274"/>
      <c r="Q259" s="274"/>
      <c r="R259" s="274"/>
      <c r="S259" s="274"/>
      <c r="T259" s="27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6" t="s">
        <v>150</v>
      </c>
      <c r="AU259" s="276" t="s">
        <v>84</v>
      </c>
      <c r="AV259" s="15" t="s">
        <v>140</v>
      </c>
      <c r="AW259" s="15" t="s">
        <v>32</v>
      </c>
      <c r="AX259" s="15" t="s">
        <v>84</v>
      </c>
      <c r="AY259" s="276" t="s">
        <v>137</v>
      </c>
    </row>
    <row r="260" s="2" customFormat="1" ht="24.15" customHeight="1">
      <c r="A260" s="38"/>
      <c r="B260" s="39"/>
      <c r="C260" s="217" t="s">
        <v>269</v>
      </c>
      <c r="D260" s="217" t="s">
        <v>141</v>
      </c>
      <c r="E260" s="218" t="s">
        <v>409</v>
      </c>
      <c r="F260" s="219" t="s">
        <v>410</v>
      </c>
      <c r="G260" s="220" t="s">
        <v>382</v>
      </c>
      <c r="H260" s="221">
        <v>5179.2449999999999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140</v>
      </c>
      <c r="AT260" s="229" t="s">
        <v>141</v>
      </c>
      <c r="AU260" s="229" t="s">
        <v>84</v>
      </c>
      <c r="AY260" s="17" t="s">
        <v>137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140</v>
      </c>
      <c r="BM260" s="229" t="s">
        <v>975</v>
      </c>
    </row>
    <row r="261" s="2" customFormat="1">
      <c r="A261" s="38"/>
      <c r="B261" s="39"/>
      <c r="C261" s="40"/>
      <c r="D261" s="231" t="s">
        <v>146</v>
      </c>
      <c r="E261" s="40"/>
      <c r="F261" s="232" t="s">
        <v>412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146</v>
      </c>
      <c r="AU261" s="17" t="s">
        <v>84</v>
      </c>
    </row>
    <row r="262" s="2" customFormat="1">
      <c r="A262" s="38"/>
      <c r="B262" s="39"/>
      <c r="C262" s="40"/>
      <c r="D262" s="250" t="s">
        <v>185</v>
      </c>
      <c r="E262" s="40"/>
      <c r="F262" s="251" t="s">
        <v>413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185</v>
      </c>
      <c r="AU262" s="17" t="s">
        <v>84</v>
      </c>
    </row>
    <row r="263" s="14" customFormat="1">
      <c r="A263" s="14"/>
      <c r="B263" s="256"/>
      <c r="C263" s="257"/>
      <c r="D263" s="231" t="s">
        <v>150</v>
      </c>
      <c r="E263" s="258" t="s">
        <v>1</v>
      </c>
      <c r="F263" s="259" t="s">
        <v>414</v>
      </c>
      <c r="G263" s="257"/>
      <c r="H263" s="258" t="s">
        <v>1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150</v>
      </c>
      <c r="AU263" s="265" t="s">
        <v>84</v>
      </c>
      <c r="AV263" s="14" t="s">
        <v>84</v>
      </c>
      <c r="AW263" s="14" t="s">
        <v>32</v>
      </c>
      <c r="AX263" s="14" t="s">
        <v>76</v>
      </c>
      <c r="AY263" s="265" t="s">
        <v>137</v>
      </c>
    </row>
    <row r="264" s="13" customFormat="1">
      <c r="A264" s="13"/>
      <c r="B264" s="237"/>
      <c r="C264" s="238"/>
      <c r="D264" s="231" t="s">
        <v>150</v>
      </c>
      <c r="E264" s="239" t="s">
        <v>1</v>
      </c>
      <c r="F264" s="240" t="s">
        <v>976</v>
      </c>
      <c r="G264" s="238"/>
      <c r="H264" s="241">
        <v>4.5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150</v>
      </c>
      <c r="AU264" s="247" t="s">
        <v>84</v>
      </c>
      <c r="AV264" s="13" t="s">
        <v>86</v>
      </c>
      <c r="AW264" s="13" t="s">
        <v>32</v>
      </c>
      <c r="AX264" s="13" t="s">
        <v>76</v>
      </c>
      <c r="AY264" s="247" t="s">
        <v>137</v>
      </c>
    </row>
    <row r="265" s="14" customFormat="1">
      <c r="A265" s="14"/>
      <c r="B265" s="256"/>
      <c r="C265" s="257"/>
      <c r="D265" s="231" t="s">
        <v>150</v>
      </c>
      <c r="E265" s="258" t="s">
        <v>1</v>
      </c>
      <c r="F265" s="259" t="s">
        <v>395</v>
      </c>
      <c r="G265" s="257"/>
      <c r="H265" s="258" t="s">
        <v>1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150</v>
      </c>
      <c r="AU265" s="265" t="s">
        <v>84</v>
      </c>
      <c r="AV265" s="14" t="s">
        <v>84</v>
      </c>
      <c r="AW265" s="14" t="s">
        <v>32</v>
      </c>
      <c r="AX265" s="14" t="s">
        <v>76</v>
      </c>
      <c r="AY265" s="265" t="s">
        <v>137</v>
      </c>
    </row>
    <row r="266" s="13" customFormat="1">
      <c r="A266" s="13"/>
      <c r="B266" s="237"/>
      <c r="C266" s="238"/>
      <c r="D266" s="231" t="s">
        <v>150</v>
      </c>
      <c r="E266" s="239" t="s">
        <v>1</v>
      </c>
      <c r="F266" s="240" t="s">
        <v>416</v>
      </c>
      <c r="G266" s="238"/>
      <c r="H266" s="241">
        <v>5174.7449999999999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150</v>
      </c>
      <c r="AU266" s="247" t="s">
        <v>84</v>
      </c>
      <c r="AV266" s="13" t="s">
        <v>86</v>
      </c>
      <c r="AW266" s="13" t="s">
        <v>32</v>
      </c>
      <c r="AX266" s="13" t="s">
        <v>76</v>
      </c>
      <c r="AY266" s="247" t="s">
        <v>137</v>
      </c>
    </row>
    <row r="267" s="15" customFormat="1">
      <c r="A267" s="15"/>
      <c r="B267" s="266"/>
      <c r="C267" s="267"/>
      <c r="D267" s="231" t="s">
        <v>150</v>
      </c>
      <c r="E267" s="268" t="s">
        <v>1</v>
      </c>
      <c r="F267" s="269" t="s">
        <v>298</v>
      </c>
      <c r="G267" s="267"/>
      <c r="H267" s="270">
        <v>5179.2449999999999</v>
      </c>
      <c r="I267" s="271"/>
      <c r="J267" s="267"/>
      <c r="K267" s="267"/>
      <c r="L267" s="272"/>
      <c r="M267" s="292"/>
      <c r="N267" s="293"/>
      <c r="O267" s="293"/>
      <c r="P267" s="293"/>
      <c r="Q267" s="293"/>
      <c r="R267" s="293"/>
      <c r="S267" s="293"/>
      <c r="T267" s="29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6" t="s">
        <v>150</v>
      </c>
      <c r="AU267" s="276" t="s">
        <v>84</v>
      </c>
      <c r="AV267" s="15" t="s">
        <v>140</v>
      </c>
      <c r="AW267" s="15" t="s">
        <v>32</v>
      </c>
      <c r="AX267" s="15" t="s">
        <v>84</v>
      </c>
      <c r="AY267" s="276" t="s">
        <v>137</v>
      </c>
    </row>
    <row r="268" s="2" customFormat="1" ht="6.96" customHeight="1">
      <c r="A268" s="38"/>
      <c r="B268" s="66"/>
      <c r="C268" s="67"/>
      <c r="D268" s="67"/>
      <c r="E268" s="67"/>
      <c r="F268" s="67"/>
      <c r="G268" s="67"/>
      <c r="H268" s="67"/>
      <c r="I268" s="67"/>
      <c r="J268" s="67"/>
      <c r="K268" s="67"/>
      <c r="L268" s="44"/>
      <c r="M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</sheetData>
  <sheetProtection sheet="1" autoFilter="0" formatColumns="0" formatRows="0" objects="1" scenarios="1" spinCount="100000" saltValue="/yo3FcKk31NdIrqnu7yFZEHzaz8YR4MOc2d8bRUSVgMSDh8RC9ZcvZnluOlQjlwQ2rlxfhaWFTf4l/qKdwvCxg==" hashValue="AUETrDHEtjRHl1WlTw/d+5VFRBgljipg0jcNA2hgkmFA8NBDJFA65DGGA3vQyPUSaWN3MZ5BRDbTL2Hlct/5TA==" algorithmName="SHA-512" password="CC35"/>
  <autoFilter ref="C118:K26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7" r:id="rId1" display="https://podminky.urs.cz/item/CS_URS_2024_01/113106171"/>
    <hyperlink ref="F133" r:id="rId2" display="https://podminky.urs.cz/item/CS_URS_2025_01/113107222"/>
    <hyperlink ref="F139" r:id="rId3" display="https://podminky.urs.cz/item/CS_URS_2025_01/113107223"/>
    <hyperlink ref="F144" r:id="rId4" display="https://podminky.urs.cz/item/CS_URS_2025_01/113107241"/>
    <hyperlink ref="F150" r:id="rId5" display="https://podminky.urs.cz/item/CS_URS_2025_01/113154532"/>
    <hyperlink ref="F156" r:id="rId6" display="https://podminky.urs.cz/item/CS_URS_2025_01/113154537"/>
    <hyperlink ref="F162" r:id="rId7" display="https://podminky.urs.cz/item/CS_URS_2024_02/113201111"/>
    <hyperlink ref="F167" r:id="rId8" display="https://podminky.urs.cz/item/CS_URS_2023_01/113202111"/>
    <hyperlink ref="F172" r:id="rId9" display="https://podminky.urs.cz/item/CS_URS_2024_02/113203111"/>
    <hyperlink ref="F177" r:id="rId10" display="https://podminky.urs.cz/item/CS_URS_2024_02/162702111"/>
    <hyperlink ref="F181" r:id="rId11" display="https://podminky.urs.cz/item/CS_URS_2024_02/167102111"/>
    <hyperlink ref="F186" r:id="rId12" display="https://podminky.urs.cz/item/CS_URS_2024_01/919735111"/>
    <hyperlink ref="F198" r:id="rId13" display="https://podminky.urs.cz/item/CS_URS_2025_01/966006132"/>
    <hyperlink ref="F202" r:id="rId14" display="https://podminky.urs.cz/item/CS_URS_2024_01/966006221"/>
    <hyperlink ref="F206" r:id="rId15" display="https://podminky.urs.cz/item/CS_URS_2025_01/979071122"/>
    <hyperlink ref="F212" r:id="rId16" display="https://podminky.urs.cz/item/CS_URS_2024_02/997013861"/>
    <hyperlink ref="F220" r:id="rId17" display="https://podminky.urs.cz/item/CS_URS_2024_02/997013873"/>
    <hyperlink ref="F233" r:id="rId18" display="https://podminky.urs.cz/item/CS_URS_2024_02/997211611"/>
    <hyperlink ref="F239" r:id="rId19" display="https://podminky.urs.cz/item/CS_URS_2025_01/997221551"/>
    <hyperlink ref="F248" r:id="rId20" display="https://podminky.urs.cz/item/CS_URS_2025_01/997221559"/>
    <hyperlink ref="F253" r:id="rId21" display="https://podminky.urs.cz/item/CS_URS_2023_01/997221561"/>
    <hyperlink ref="F262" r:id="rId22" display="https://podminky.urs.cz/item/CS_URS_2023_01/99722156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  <c r="AZ2" s="255" t="s">
        <v>440</v>
      </c>
      <c r="BA2" s="255" t="s">
        <v>1</v>
      </c>
      <c r="BB2" s="255" t="s">
        <v>1</v>
      </c>
      <c r="BC2" s="255" t="s">
        <v>977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438</v>
      </c>
      <c r="BA3" s="255" t="s">
        <v>1</v>
      </c>
      <c r="BB3" s="255" t="s">
        <v>1</v>
      </c>
      <c r="BC3" s="255" t="s">
        <v>978</v>
      </c>
      <c r="BD3" s="255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  <c r="AZ4" s="255" t="s">
        <v>442</v>
      </c>
      <c r="BA4" s="255" t="s">
        <v>1</v>
      </c>
      <c r="BB4" s="255" t="s">
        <v>1</v>
      </c>
      <c r="BC4" s="255" t="s">
        <v>979</v>
      </c>
      <c r="BD4" s="255" t="s">
        <v>86</v>
      </c>
    </row>
    <row r="5" s="1" customFormat="1" ht="6.96" customHeight="1">
      <c r="B5" s="20"/>
      <c r="L5" s="20"/>
      <c r="AZ5" s="255" t="s">
        <v>980</v>
      </c>
      <c r="BA5" s="255" t="s">
        <v>1</v>
      </c>
      <c r="BB5" s="255" t="s">
        <v>1</v>
      </c>
      <c r="BC5" s="255" t="s">
        <v>981</v>
      </c>
      <c r="BD5" s="255" t="s">
        <v>86</v>
      </c>
    </row>
    <row r="6" s="1" customFormat="1" ht="12" customHeight="1">
      <c r="B6" s="20"/>
      <c r="D6" s="140" t="s">
        <v>16</v>
      </c>
      <c r="L6" s="20"/>
      <c r="AZ6" s="255" t="s">
        <v>982</v>
      </c>
      <c r="BA6" s="255" t="s">
        <v>1</v>
      </c>
      <c r="BB6" s="255" t="s">
        <v>1</v>
      </c>
      <c r="BC6" s="255" t="s">
        <v>983</v>
      </c>
      <c r="BD6" s="255" t="s">
        <v>86</v>
      </c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ROUND((SUM(BE126:BE535)),  2)</f>
        <v>0</v>
      </c>
      <c r="G33" s="38"/>
      <c r="H33" s="38"/>
      <c r="I33" s="155">
        <v>0.20999999999999999</v>
      </c>
      <c r="J33" s="154">
        <f>ROUND(((SUM(BE126:BE535))*I33),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ROUND((SUM(BF126:BF535)),  2)</f>
        <v>0</v>
      </c>
      <c r="G34" s="38"/>
      <c r="H34" s="38"/>
      <c r="I34" s="155">
        <v>0.12</v>
      </c>
      <c r="J34" s="154">
        <f>ROUND(((SUM(BF126:BF535))*I34),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ROUND((SUM(BG126:BG535)),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ROUND((SUM(BH126:BH535)),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ROUND((SUM(BI126:BI535)),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2.2 - MK Božkova - 2.část (km 0,100 - KÚ)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445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985</v>
      </c>
      <c r="E99" s="188"/>
      <c r="F99" s="188"/>
      <c r="G99" s="188"/>
      <c r="H99" s="188"/>
      <c r="I99" s="188"/>
      <c r="J99" s="189">
        <f>J238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986</v>
      </c>
      <c r="E100" s="188"/>
      <c r="F100" s="188"/>
      <c r="G100" s="188"/>
      <c r="H100" s="188"/>
      <c r="I100" s="188"/>
      <c r="J100" s="189">
        <f>J269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446</v>
      </c>
      <c r="E101" s="188"/>
      <c r="F101" s="188"/>
      <c r="G101" s="188"/>
      <c r="H101" s="188"/>
      <c r="I101" s="188"/>
      <c r="J101" s="189">
        <f>J275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447</v>
      </c>
      <c r="E102" s="188"/>
      <c r="F102" s="188"/>
      <c r="G102" s="188"/>
      <c r="H102" s="188"/>
      <c r="I102" s="188"/>
      <c r="J102" s="189">
        <f>J366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448</v>
      </c>
      <c r="E103" s="188"/>
      <c r="F103" s="188"/>
      <c r="G103" s="188"/>
      <c r="H103" s="188"/>
      <c r="I103" s="188"/>
      <c r="J103" s="189">
        <f>J465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449</v>
      </c>
      <c r="E104" s="182"/>
      <c r="F104" s="182"/>
      <c r="G104" s="182"/>
      <c r="H104" s="182"/>
      <c r="I104" s="182"/>
      <c r="J104" s="183">
        <f>J523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450</v>
      </c>
      <c r="E105" s="188"/>
      <c r="F105" s="188"/>
      <c r="G105" s="188"/>
      <c r="H105" s="188"/>
      <c r="I105" s="188"/>
      <c r="J105" s="189">
        <f>J524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451</v>
      </c>
      <c r="E106" s="182"/>
      <c r="F106" s="182"/>
      <c r="G106" s="182"/>
      <c r="H106" s="182"/>
      <c r="I106" s="182"/>
      <c r="J106" s="183">
        <f>J532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Rekonstrukce MK ul. Božkova, Český Těšín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2.2 - MK Božkova - 2.část (km 0,100 - KÚ)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Český Těšín</v>
      </c>
      <c r="G120" s="40"/>
      <c r="H120" s="40"/>
      <c r="I120" s="32" t="s">
        <v>22</v>
      </c>
      <c r="J120" s="79" t="str">
        <f>IF(J12="","",J12)</f>
        <v>14. 4. 2025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Český Těšín</v>
      </c>
      <c r="G122" s="40"/>
      <c r="H122" s="40"/>
      <c r="I122" s="32" t="s">
        <v>30</v>
      </c>
      <c r="J122" s="36" t="str">
        <f>E21</f>
        <v>DOPRAPLAN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123</v>
      </c>
      <c r="D125" s="194" t="s">
        <v>61</v>
      </c>
      <c r="E125" s="194" t="s">
        <v>57</v>
      </c>
      <c r="F125" s="194" t="s">
        <v>58</v>
      </c>
      <c r="G125" s="194" t="s">
        <v>124</v>
      </c>
      <c r="H125" s="194" t="s">
        <v>125</v>
      </c>
      <c r="I125" s="194" t="s">
        <v>126</v>
      </c>
      <c r="J125" s="195" t="s">
        <v>110</v>
      </c>
      <c r="K125" s="196" t="s">
        <v>127</v>
      </c>
      <c r="L125" s="197"/>
      <c r="M125" s="100" t="s">
        <v>1</v>
      </c>
      <c r="N125" s="101" t="s">
        <v>40</v>
      </c>
      <c r="O125" s="101" t="s">
        <v>128</v>
      </c>
      <c r="P125" s="101" t="s">
        <v>129</v>
      </c>
      <c r="Q125" s="101" t="s">
        <v>130</v>
      </c>
      <c r="R125" s="101" t="s">
        <v>131</v>
      </c>
      <c r="S125" s="101" t="s">
        <v>132</v>
      </c>
      <c r="T125" s="102" t="s">
        <v>133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134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P127+P523+P532</f>
        <v>0</v>
      </c>
      <c r="Q126" s="104"/>
      <c r="R126" s="200">
        <f>R127+R523+R532</f>
        <v>1532.3807392599999</v>
      </c>
      <c r="S126" s="104"/>
      <c r="T126" s="201">
        <f>T127+T523+T532</f>
        <v>2.7093000000000003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112</v>
      </c>
      <c r="BK126" s="202">
        <f>BK127+BK523+BK532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135</v>
      </c>
      <c r="F127" s="206" t="s">
        <v>136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P128+P238+P269+P275+P366+P465</f>
        <v>0</v>
      </c>
      <c r="Q127" s="211"/>
      <c r="R127" s="212">
        <f>R128+R238+R269+R275+R366+R465</f>
        <v>1532.32274072</v>
      </c>
      <c r="S127" s="211"/>
      <c r="T127" s="213">
        <f>T128+T238+T269+T275+T366+T465</f>
        <v>2.7093000000000003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137</v>
      </c>
      <c r="BK127" s="216">
        <f>BK128+BK238+BK269+BK275+BK366+BK465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48" t="s">
        <v>84</v>
      </c>
      <c r="F128" s="248" t="s">
        <v>273</v>
      </c>
      <c r="G128" s="204"/>
      <c r="H128" s="204"/>
      <c r="I128" s="207"/>
      <c r="J128" s="249">
        <f>BK128</f>
        <v>0</v>
      </c>
      <c r="K128" s="204"/>
      <c r="L128" s="209"/>
      <c r="M128" s="210"/>
      <c r="N128" s="211"/>
      <c r="O128" s="211"/>
      <c r="P128" s="212">
        <f>SUM(P129:P237)</f>
        <v>0</v>
      </c>
      <c r="Q128" s="211"/>
      <c r="R128" s="212">
        <f>SUM(R129:R237)</f>
        <v>1139.4651220000001</v>
      </c>
      <c r="S128" s="211"/>
      <c r="T128" s="213">
        <f>SUM(T129:T237)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137</v>
      </c>
      <c r="BK128" s="216">
        <f>SUM(BK129:BK237)</f>
        <v>0</v>
      </c>
    </row>
    <row r="129" s="2" customFormat="1" ht="24.15" customHeight="1">
      <c r="A129" s="38"/>
      <c r="B129" s="39"/>
      <c r="C129" s="217" t="s">
        <v>84</v>
      </c>
      <c r="D129" s="217" t="s">
        <v>141</v>
      </c>
      <c r="E129" s="218" t="s">
        <v>452</v>
      </c>
      <c r="F129" s="219" t="s">
        <v>453</v>
      </c>
      <c r="G129" s="220" t="s">
        <v>351</v>
      </c>
      <c r="H129" s="221">
        <v>41.588999999999999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140</v>
      </c>
      <c r="AT129" s="229" t="s">
        <v>141</v>
      </c>
      <c r="AU129" s="229" t="s">
        <v>86</v>
      </c>
      <c r="AY129" s="17" t="s">
        <v>137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140</v>
      </c>
      <c r="BM129" s="229" t="s">
        <v>987</v>
      </c>
    </row>
    <row r="130" s="2" customFormat="1">
      <c r="A130" s="38"/>
      <c r="B130" s="39"/>
      <c r="C130" s="40"/>
      <c r="D130" s="231" t="s">
        <v>146</v>
      </c>
      <c r="E130" s="40"/>
      <c r="F130" s="232" t="s">
        <v>455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86</v>
      </c>
    </row>
    <row r="131" s="2" customFormat="1">
      <c r="A131" s="38"/>
      <c r="B131" s="39"/>
      <c r="C131" s="40"/>
      <c r="D131" s="250" t="s">
        <v>185</v>
      </c>
      <c r="E131" s="40"/>
      <c r="F131" s="251" t="s">
        <v>456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86</v>
      </c>
    </row>
    <row r="132" s="14" customFormat="1">
      <c r="A132" s="14"/>
      <c r="B132" s="256"/>
      <c r="C132" s="257"/>
      <c r="D132" s="231" t="s">
        <v>150</v>
      </c>
      <c r="E132" s="258" t="s">
        <v>1</v>
      </c>
      <c r="F132" s="259" t="s">
        <v>457</v>
      </c>
      <c r="G132" s="257"/>
      <c r="H132" s="258" t="s">
        <v>1</v>
      </c>
      <c r="I132" s="260"/>
      <c r="J132" s="257"/>
      <c r="K132" s="257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150</v>
      </c>
      <c r="AU132" s="265" t="s">
        <v>86</v>
      </c>
      <c r="AV132" s="14" t="s">
        <v>84</v>
      </c>
      <c r="AW132" s="14" t="s">
        <v>32</v>
      </c>
      <c r="AX132" s="14" t="s">
        <v>76</v>
      </c>
      <c r="AY132" s="265" t="s">
        <v>137</v>
      </c>
    </row>
    <row r="133" s="13" customFormat="1">
      <c r="A133" s="13"/>
      <c r="B133" s="237"/>
      <c r="C133" s="238"/>
      <c r="D133" s="231" t="s">
        <v>150</v>
      </c>
      <c r="E133" s="239" t="s">
        <v>1</v>
      </c>
      <c r="F133" s="240" t="s">
        <v>988</v>
      </c>
      <c r="G133" s="238"/>
      <c r="H133" s="241">
        <v>35.738999999999997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150</v>
      </c>
      <c r="AU133" s="247" t="s">
        <v>86</v>
      </c>
      <c r="AV133" s="13" t="s">
        <v>86</v>
      </c>
      <c r="AW133" s="13" t="s">
        <v>32</v>
      </c>
      <c r="AX133" s="13" t="s">
        <v>76</v>
      </c>
      <c r="AY133" s="247" t="s">
        <v>137</v>
      </c>
    </row>
    <row r="134" s="13" customFormat="1">
      <c r="A134" s="13"/>
      <c r="B134" s="237"/>
      <c r="C134" s="238"/>
      <c r="D134" s="231" t="s">
        <v>150</v>
      </c>
      <c r="E134" s="239" t="s">
        <v>1</v>
      </c>
      <c r="F134" s="240" t="s">
        <v>989</v>
      </c>
      <c r="G134" s="238"/>
      <c r="H134" s="241">
        <v>5.8499999999999996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150</v>
      </c>
      <c r="AU134" s="247" t="s">
        <v>86</v>
      </c>
      <c r="AV134" s="13" t="s">
        <v>86</v>
      </c>
      <c r="AW134" s="13" t="s">
        <v>32</v>
      </c>
      <c r="AX134" s="13" t="s">
        <v>76</v>
      </c>
      <c r="AY134" s="247" t="s">
        <v>137</v>
      </c>
    </row>
    <row r="135" s="15" customFormat="1">
      <c r="A135" s="15"/>
      <c r="B135" s="266"/>
      <c r="C135" s="267"/>
      <c r="D135" s="231" t="s">
        <v>150</v>
      </c>
      <c r="E135" s="268" t="s">
        <v>440</v>
      </c>
      <c r="F135" s="269" t="s">
        <v>298</v>
      </c>
      <c r="G135" s="267"/>
      <c r="H135" s="270">
        <v>41.588999999999999</v>
      </c>
      <c r="I135" s="271"/>
      <c r="J135" s="267"/>
      <c r="K135" s="267"/>
      <c r="L135" s="272"/>
      <c r="M135" s="273"/>
      <c r="N135" s="274"/>
      <c r="O135" s="274"/>
      <c r="P135" s="274"/>
      <c r="Q135" s="274"/>
      <c r="R135" s="274"/>
      <c r="S135" s="274"/>
      <c r="T135" s="27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6" t="s">
        <v>150</v>
      </c>
      <c r="AU135" s="276" t="s">
        <v>86</v>
      </c>
      <c r="AV135" s="15" t="s">
        <v>140</v>
      </c>
      <c r="AW135" s="15" t="s">
        <v>32</v>
      </c>
      <c r="AX135" s="15" t="s">
        <v>84</v>
      </c>
      <c r="AY135" s="276" t="s">
        <v>137</v>
      </c>
    </row>
    <row r="136" s="2" customFormat="1" ht="33" customHeight="1">
      <c r="A136" s="38"/>
      <c r="B136" s="39"/>
      <c r="C136" s="217" t="s">
        <v>86</v>
      </c>
      <c r="D136" s="217" t="s">
        <v>141</v>
      </c>
      <c r="E136" s="218" t="s">
        <v>990</v>
      </c>
      <c r="F136" s="219" t="s">
        <v>991</v>
      </c>
      <c r="G136" s="220" t="s">
        <v>351</v>
      </c>
      <c r="H136" s="221">
        <v>848.15999999999997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141</v>
      </c>
      <c r="AU136" s="229" t="s">
        <v>86</v>
      </c>
      <c r="AY136" s="17" t="s">
        <v>137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992</v>
      </c>
    </row>
    <row r="137" s="2" customFormat="1">
      <c r="A137" s="38"/>
      <c r="B137" s="39"/>
      <c r="C137" s="40"/>
      <c r="D137" s="231" t="s">
        <v>146</v>
      </c>
      <c r="E137" s="40"/>
      <c r="F137" s="232" t="s">
        <v>993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86</v>
      </c>
    </row>
    <row r="138" s="2" customFormat="1">
      <c r="A138" s="38"/>
      <c r="B138" s="39"/>
      <c r="C138" s="40"/>
      <c r="D138" s="250" t="s">
        <v>185</v>
      </c>
      <c r="E138" s="40"/>
      <c r="F138" s="251" t="s">
        <v>994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86</v>
      </c>
    </row>
    <row r="139" s="14" customFormat="1">
      <c r="A139" s="14"/>
      <c r="B139" s="256"/>
      <c r="C139" s="257"/>
      <c r="D139" s="231" t="s">
        <v>150</v>
      </c>
      <c r="E139" s="258" t="s">
        <v>1</v>
      </c>
      <c r="F139" s="259" t="s">
        <v>995</v>
      </c>
      <c r="G139" s="257"/>
      <c r="H139" s="258" t="s">
        <v>1</v>
      </c>
      <c r="I139" s="260"/>
      <c r="J139" s="257"/>
      <c r="K139" s="257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150</v>
      </c>
      <c r="AU139" s="265" t="s">
        <v>86</v>
      </c>
      <c r="AV139" s="14" t="s">
        <v>84</v>
      </c>
      <c r="AW139" s="14" t="s">
        <v>32</v>
      </c>
      <c r="AX139" s="14" t="s">
        <v>76</v>
      </c>
      <c r="AY139" s="265" t="s">
        <v>137</v>
      </c>
    </row>
    <row r="140" s="13" customFormat="1">
      <c r="A140" s="13"/>
      <c r="B140" s="237"/>
      <c r="C140" s="238"/>
      <c r="D140" s="231" t="s">
        <v>150</v>
      </c>
      <c r="E140" s="239" t="s">
        <v>1</v>
      </c>
      <c r="F140" s="240" t="s">
        <v>996</v>
      </c>
      <c r="G140" s="238"/>
      <c r="H140" s="241">
        <v>706.79999999999995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150</v>
      </c>
      <c r="AU140" s="247" t="s">
        <v>86</v>
      </c>
      <c r="AV140" s="13" t="s">
        <v>86</v>
      </c>
      <c r="AW140" s="13" t="s">
        <v>32</v>
      </c>
      <c r="AX140" s="13" t="s">
        <v>76</v>
      </c>
      <c r="AY140" s="247" t="s">
        <v>137</v>
      </c>
    </row>
    <row r="141" s="13" customFormat="1">
      <c r="A141" s="13"/>
      <c r="B141" s="237"/>
      <c r="C141" s="238"/>
      <c r="D141" s="231" t="s">
        <v>150</v>
      </c>
      <c r="E141" s="239" t="s">
        <v>1</v>
      </c>
      <c r="F141" s="240" t="s">
        <v>997</v>
      </c>
      <c r="G141" s="238"/>
      <c r="H141" s="241">
        <v>141.36000000000001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150</v>
      </c>
      <c r="AU141" s="247" t="s">
        <v>86</v>
      </c>
      <c r="AV141" s="13" t="s">
        <v>86</v>
      </c>
      <c r="AW141" s="13" t="s">
        <v>32</v>
      </c>
      <c r="AX141" s="13" t="s">
        <v>76</v>
      </c>
      <c r="AY141" s="247" t="s">
        <v>137</v>
      </c>
    </row>
    <row r="142" s="15" customFormat="1">
      <c r="A142" s="15"/>
      <c r="B142" s="266"/>
      <c r="C142" s="267"/>
      <c r="D142" s="231" t="s">
        <v>150</v>
      </c>
      <c r="E142" s="268" t="s">
        <v>982</v>
      </c>
      <c r="F142" s="269" t="s">
        <v>298</v>
      </c>
      <c r="G142" s="267"/>
      <c r="H142" s="270">
        <v>848.15999999999997</v>
      </c>
      <c r="I142" s="271"/>
      <c r="J142" s="267"/>
      <c r="K142" s="267"/>
      <c r="L142" s="272"/>
      <c r="M142" s="273"/>
      <c r="N142" s="274"/>
      <c r="O142" s="274"/>
      <c r="P142" s="274"/>
      <c r="Q142" s="274"/>
      <c r="R142" s="274"/>
      <c r="S142" s="274"/>
      <c r="T142" s="27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6" t="s">
        <v>150</v>
      </c>
      <c r="AU142" s="276" t="s">
        <v>86</v>
      </c>
      <c r="AV142" s="15" t="s">
        <v>140</v>
      </c>
      <c r="AW142" s="15" t="s">
        <v>32</v>
      </c>
      <c r="AX142" s="15" t="s">
        <v>84</v>
      </c>
      <c r="AY142" s="276" t="s">
        <v>137</v>
      </c>
    </row>
    <row r="143" s="2" customFormat="1" ht="33" customHeight="1">
      <c r="A143" s="38"/>
      <c r="B143" s="39"/>
      <c r="C143" s="217" t="s">
        <v>155</v>
      </c>
      <c r="D143" s="217" t="s">
        <v>141</v>
      </c>
      <c r="E143" s="218" t="s">
        <v>461</v>
      </c>
      <c r="F143" s="219" t="s">
        <v>462</v>
      </c>
      <c r="G143" s="220" t="s">
        <v>351</v>
      </c>
      <c r="H143" s="221">
        <v>37.119999999999997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140</v>
      </c>
      <c r="AT143" s="229" t="s">
        <v>141</v>
      </c>
      <c r="AU143" s="229" t="s">
        <v>86</v>
      </c>
      <c r="AY143" s="17" t="s">
        <v>137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140</v>
      </c>
      <c r="BM143" s="229" t="s">
        <v>998</v>
      </c>
    </row>
    <row r="144" s="2" customFormat="1">
      <c r="A144" s="38"/>
      <c r="B144" s="39"/>
      <c r="C144" s="40"/>
      <c r="D144" s="231" t="s">
        <v>146</v>
      </c>
      <c r="E144" s="40"/>
      <c r="F144" s="232" t="s">
        <v>464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86</v>
      </c>
    </row>
    <row r="145" s="2" customFormat="1">
      <c r="A145" s="38"/>
      <c r="B145" s="39"/>
      <c r="C145" s="40"/>
      <c r="D145" s="250" t="s">
        <v>185</v>
      </c>
      <c r="E145" s="40"/>
      <c r="F145" s="251" t="s">
        <v>465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86</v>
      </c>
    </row>
    <row r="146" s="13" customFormat="1">
      <c r="A146" s="13"/>
      <c r="B146" s="237"/>
      <c r="C146" s="238"/>
      <c r="D146" s="231" t="s">
        <v>150</v>
      </c>
      <c r="E146" s="239" t="s">
        <v>1</v>
      </c>
      <c r="F146" s="240" t="s">
        <v>999</v>
      </c>
      <c r="G146" s="238"/>
      <c r="H146" s="241">
        <v>7.6799999999999997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150</v>
      </c>
      <c r="AU146" s="247" t="s">
        <v>86</v>
      </c>
      <c r="AV146" s="13" t="s">
        <v>86</v>
      </c>
      <c r="AW146" s="13" t="s">
        <v>32</v>
      </c>
      <c r="AX146" s="13" t="s">
        <v>76</v>
      </c>
      <c r="AY146" s="247" t="s">
        <v>137</v>
      </c>
    </row>
    <row r="147" s="13" customFormat="1">
      <c r="A147" s="13"/>
      <c r="B147" s="237"/>
      <c r="C147" s="238"/>
      <c r="D147" s="231" t="s">
        <v>150</v>
      </c>
      <c r="E147" s="239" t="s">
        <v>1</v>
      </c>
      <c r="F147" s="240" t="s">
        <v>1000</v>
      </c>
      <c r="G147" s="238"/>
      <c r="H147" s="241">
        <v>29.440000000000001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150</v>
      </c>
      <c r="AU147" s="247" t="s">
        <v>86</v>
      </c>
      <c r="AV147" s="13" t="s">
        <v>86</v>
      </c>
      <c r="AW147" s="13" t="s">
        <v>32</v>
      </c>
      <c r="AX147" s="13" t="s">
        <v>76</v>
      </c>
      <c r="AY147" s="247" t="s">
        <v>137</v>
      </c>
    </row>
    <row r="148" s="15" customFormat="1">
      <c r="A148" s="15"/>
      <c r="B148" s="266"/>
      <c r="C148" s="267"/>
      <c r="D148" s="231" t="s">
        <v>150</v>
      </c>
      <c r="E148" s="268" t="s">
        <v>438</v>
      </c>
      <c r="F148" s="269" t="s">
        <v>298</v>
      </c>
      <c r="G148" s="267"/>
      <c r="H148" s="270">
        <v>37.119999999999997</v>
      </c>
      <c r="I148" s="271"/>
      <c r="J148" s="267"/>
      <c r="K148" s="267"/>
      <c r="L148" s="272"/>
      <c r="M148" s="273"/>
      <c r="N148" s="274"/>
      <c r="O148" s="274"/>
      <c r="P148" s="274"/>
      <c r="Q148" s="274"/>
      <c r="R148" s="274"/>
      <c r="S148" s="274"/>
      <c r="T148" s="27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6" t="s">
        <v>150</v>
      </c>
      <c r="AU148" s="276" t="s">
        <v>86</v>
      </c>
      <c r="AV148" s="15" t="s">
        <v>140</v>
      </c>
      <c r="AW148" s="15" t="s">
        <v>32</v>
      </c>
      <c r="AX148" s="15" t="s">
        <v>84</v>
      </c>
      <c r="AY148" s="276" t="s">
        <v>137</v>
      </c>
    </row>
    <row r="149" s="2" customFormat="1" ht="33" customHeight="1">
      <c r="A149" s="38"/>
      <c r="B149" s="39"/>
      <c r="C149" s="217" t="s">
        <v>140</v>
      </c>
      <c r="D149" s="217" t="s">
        <v>141</v>
      </c>
      <c r="E149" s="218" t="s">
        <v>1001</v>
      </c>
      <c r="F149" s="219" t="s">
        <v>1002</v>
      </c>
      <c r="G149" s="220" t="s">
        <v>351</v>
      </c>
      <c r="H149" s="221">
        <v>77.525000000000006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140</v>
      </c>
      <c r="AT149" s="229" t="s">
        <v>141</v>
      </c>
      <c r="AU149" s="229" t="s">
        <v>86</v>
      </c>
      <c r="AY149" s="17" t="s">
        <v>137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140</v>
      </c>
      <c r="BM149" s="229" t="s">
        <v>1003</v>
      </c>
    </row>
    <row r="150" s="2" customFormat="1">
      <c r="A150" s="38"/>
      <c r="B150" s="39"/>
      <c r="C150" s="40"/>
      <c r="D150" s="231" t="s">
        <v>146</v>
      </c>
      <c r="E150" s="40"/>
      <c r="F150" s="232" t="s">
        <v>1004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146</v>
      </c>
      <c r="AU150" s="17" t="s">
        <v>86</v>
      </c>
    </row>
    <row r="151" s="2" customFormat="1">
      <c r="A151" s="38"/>
      <c r="B151" s="39"/>
      <c r="C151" s="40"/>
      <c r="D151" s="250" t="s">
        <v>185</v>
      </c>
      <c r="E151" s="40"/>
      <c r="F151" s="251" t="s">
        <v>1005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86</v>
      </c>
    </row>
    <row r="152" s="14" customFormat="1">
      <c r="A152" s="14"/>
      <c r="B152" s="256"/>
      <c r="C152" s="257"/>
      <c r="D152" s="231" t="s">
        <v>150</v>
      </c>
      <c r="E152" s="258" t="s">
        <v>1</v>
      </c>
      <c r="F152" s="259" t="s">
        <v>1006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150</v>
      </c>
      <c r="AU152" s="265" t="s">
        <v>86</v>
      </c>
      <c r="AV152" s="14" t="s">
        <v>84</v>
      </c>
      <c r="AW152" s="14" t="s">
        <v>32</v>
      </c>
      <c r="AX152" s="14" t="s">
        <v>76</v>
      </c>
      <c r="AY152" s="265" t="s">
        <v>137</v>
      </c>
    </row>
    <row r="153" s="13" customFormat="1">
      <c r="A153" s="13"/>
      <c r="B153" s="237"/>
      <c r="C153" s="238"/>
      <c r="D153" s="231" t="s">
        <v>150</v>
      </c>
      <c r="E153" s="239" t="s">
        <v>980</v>
      </c>
      <c r="F153" s="240" t="s">
        <v>1007</v>
      </c>
      <c r="G153" s="238"/>
      <c r="H153" s="241">
        <v>77.525000000000006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150</v>
      </c>
      <c r="AU153" s="247" t="s">
        <v>86</v>
      </c>
      <c r="AV153" s="13" t="s">
        <v>86</v>
      </c>
      <c r="AW153" s="13" t="s">
        <v>32</v>
      </c>
      <c r="AX153" s="13" t="s">
        <v>84</v>
      </c>
      <c r="AY153" s="247" t="s">
        <v>137</v>
      </c>
    </row>
    <row r="154" s="2" customFormat="1" ht="37.8" customHeight="1">
      <c r="A154" s="38"/>
      <c r="B154" s="39"/>
      <c r="C154" s="217" t="s">
        <v>170</v>
      </c>
      <c r="D154" s="217" t="s">
        <v>141</v>
      </c>
      <c r="E154" s="218" t="s">
        <v>468</v>
      </c>
      <c r="F154" s="219" t="s">
        <v>469</v>
      </c>
      <c r="G154" s="220" t="s">
        <v>351</v>
      </c>
      <c r="H154" s="221">
        <v>1004.394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140</v>
      </c>
      <c r="AT154" s="229" t="s">
        <v>141</v>
      </c>
      <c r="AU154" s="229" t="s">
        <v>86</v>
      </c>
      <c r="AY154" s="17" t="s">
        <v>137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140</v>
      </c>
      <c r="BM154" s="229" t="s">
        <v>1008</v>
      </c>
    </row>
    <row r="155" s="2" customFormat="1">
      <c r="A155" s="38"/>
      <c r="B155" s="39"/>
      <c r="C155" s="40"/>
      <c r="D155" s="231" t="s">
        <v>146</v>
      </c>
      <c r="E155" s="40"/>
      <c r="F155" s="232" t="s">
        <v>471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86</v>
      </c>
    </row>
    <row r="156" s="2" customFormat="1">
      <c r="A156" s="38"/>
      <c r="B156" s="39"/>
      <c r="C156" s="40"/>
      <c r="D156" s="250" t="s">
        <v>185</v>
      </c>
      <c r="E156" s="40"/>
      <c r="F156" s="251" t="s">
        <v>472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86</v>
      </c>
    </row>
    <row r="157" s="13" customFormat="1">
      <c r="A157" s="13"/>
      <c r="B157" s="237"/>
      <c r="C157" s="238"/>
      <c r="D157" s="231" t="s">
        <v>150</v>
      </c>
      <c r="E157" s="239" t="s">
        <v>1</v>
      </c>
      <c r="F157" s="240" t="s">
        <v>438</v>
      </c>
      <c r="G157" s="238"/>
      <c r="H157" s="241">
        <v>37.119999999999997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150</v>
      </c>
      <c r="AU157" s="247" t="s">
        <v>86</v>
      </c>
      <c r="AV157" s="13" t="s">
        <v>86</v>
      </c>
      <c r="AW157" s="13" t="s">
        <v>32</v>
      </c>
      <c r="AX157" s="13" t="s">
        <v>76</v>
      </c>
      <c r="AY157" s="247" t="s">
        <v>137</v>
      </c>
    </row>
    <row r="158" s="13" customFormat="1">
      <c r="A158" s="13"/>
      <c r="B158" s="237"/>
      <c r="C158" s="238"/>
      <c r="D158" s="231" t="s">
        <v>150</v>
      </c>
      <c r="E158" s="239" t="s">
        <v>1</v>
      </c>
      <c r="F158" s="240" t="s">
        <v>440</v>
      </c>
      <c r="G158" s="238"/>
      <c r="H158" s="241">
        <v>41.588999999999999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150</v>
      </c>
      <c r="AU158" s="247" t="s">
        <v>86</v>
      </c>
      <c r="AV158" s="13" t="s">
        <v>86</v>
      </c>
      <c r="AW158" s="13" t="s">
        <v>32</v>
      </c>
      <c r="AX158" s="13" t="s">
        <v>76</v>
      </c>
      <c r="AY158" s="247" t="s">
        <v>137</v>
      </c>
    </row>
    <row r="159" s="13" customFormat="1">
      <c r="A159" s="13"/>
      <c r="B159" s="237"/>
      <c r="C159" s="238"/>
      <c r="D159" s="231" t="s">
        <v>150</v>
      </c>
      <c r="E159" s="239" t="s">
        <v>1</v>
      </c>
      <c r="F159" s="240" t="s">
        <v>982</v>
      </c>
      <c r="G159" s="238"/>
      <c r="H159" s="241">
        <v>848.15999999999997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150</v>
      </c>
      <c r="AU159" s="247" t="s">
        <v>86</v>
      </c>
      <c r="AV159" s="13" t="s">
        <v>86</v>
      </c>
      <c r="AW159" s="13" t="s">
        <v>32</v>
      </c>
      <c r="AX159" s="13" t="s">
        <v>76</v>
      </c>
      <c r="AY159" s="247" t="s">
        <v>137</v>
      </c>
    </row>
    <row r="160" s="13" customFormat="1">
      <c r="A160" s="13"/>
      <c r="B160" s="237"/>
      <c r="C160" s="238"/>
      <c r="D160" s="231" t="s">
        <v>150</v>
      </c>
      <c r="E160" s="239" t="s">
        <v>1</v>
      </c>
      <c r="F160" s="240" t="s">
        <v>980</v>
      </c>
      <c r="G160" s="238"/>
      <c r="H160" s="241">
        <v>77.525000000000006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150</v>
      </c>
      <c r="AU160" s="247" t="s">
        <v>86</v>
      </c>
      <c r="AV160" s="13" t="s">
        <v>86</v>
      </c>
      <c r="AW160" s="13" t="s">
        <v>32</v>
      </c>
      <c r="AX160" s="13" t="s">
        <v>76</v>
      </c>
      <c r="AY160" s="247" t="s">
        <v>137</v>
      </c>
    </row>
    <row r="161" s="15" customFormat="1">
      <c r="A161" s="15"/>
      <c r="B161" s="266"/>
      <c r="C161" s="267"/>
      <c r="D161" s="231" t="s">
        <v>150</v>
      </c>
      <c r="E161" s="268" t="s">
        <v>442</v>
      </c>
      <c r="F161" s="269" t="s">
        <v>298</v>
      </c>
      <c r="G161" s="267"/>
      <c r="H161" s="270">
        <v>1004.394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150</v>
      </c>
      <c r="AU161" s="276" t="s">
        <v>86</v>
      </c>
      <c r="AV161" s="15" t="s">
        <v>140</v>
      </c>
      <c r="AW161" s="15" t="s">
        <v>32</v>
      </c>
      <c r="AX161" s="15" t="s">
        <v>84</v>
      </c>
      <c r="AY161" s="276" t="s">
        <v>137</v>
      </c>
    </row>
    <row r="162" s="2" customFormat="1" ht="37.8" customHeight="1">
      <c r="A162" s="38"/>
      <c r="B162" s="39"/>
      <c r="C162" s="217" t="s">
        <v>179</v>
      </c>
      <c r="D162" s="217" t="s">
        <v>141</v>
      </c>
      <c r="E162" s="218" t="s">
        <v>474</v>
      </c>
      <c r="F162" s="219" t="s">
        <v>475</v>
      </c>
      <c r="G162" s="220" t="s">
        <v>351</v>
      </c>
      <c r="H162" s="221">
        <v>10043.940000000001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140</v>
      </c>
      <c r="AT162" s="229" t="s">
        <v>141</v>
      </c>
      <c r="AU162" s="229" t="s">
        <v>86</v>
      </c>
      <c r="AY162" s="17" t="s">
        <v>137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140</v>
      </c>
      <c r="BM162" s="229" t="s">
        <v>1009</v>
      </c>
    </row>
    <row r="163" s="2" customFormat="1">
      <c r="A163" s="38"/>
      <c r="B163" s="39"/>
      <c r="C163" s="40"/>
      <c r="D163" s="231" t="s">
        <v>146</v>
      </c>
      <c r="E163" s="40"/>
      <c r="F163" s="232" t="s">
        <v>477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86</v>
      </c>
    </row>
    <row r="164" s="2" customFormat="1">
      <c r="A164" s="38"/>
      <c r="B164" s="39"/>
      <c r="C164" s="40"/>
      <c r="D164" s="250" t="s">
        <v>185</v>
      </c>
      <c r="E164" s="40"/>
      <c r="F164" s="251" t="s">
        <v>478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86</v>
      </c>
    </row>
    <row r="165" s="14" customFormat="1">
      <c r="A165" s="14"/>
      <c r="B165" s="256"/>
      <c r="C165" s="257"/>
      <c r="D165" s="231" t="s">
        <v>150</v>
      </c>
      <c r="E165" s="258" t="s">
        <v>1</v>
      </c>
      <c r="F165" s="259" t="s">
        <v>395</v>
      </c>
      <c r="G165" s="257"/>
      <c r="H165" s="258" t="s">
        <v>1</v>
      </c>
      <c r="I165" s="260"/>
      <c r="J165" s="257"/>
      <c r="K165" s="257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150</v>
      </c>
      <c r="AU165" s="265" t="s">
        <v>86</v>
      </c>
      <c r="AV165" s="14" t="s">
        <v>84</v>
      </c>
      <c r="AW165" s="14" t="s">
        <v>32</v>
      </c>
      <c r="AX165" s="14" t="s">
        <v>76</v>
      </c>
      <c r="AY165" s="265" t="s">
        <v>137</v>
      </c>
    </row>
    <row r="166" s="13" customFormat="1">
      <c r="A166" s="13"/>
      <c r="B166" s="237"/>
      <c r="C166" s="238"/>
      <c r="D166" s="231" t="s">
        <v>150</v>
      </c>
      <c r="E166" s="239" t="s">
        <v>1</v>
      </c>
      <c r="F166" s="240" t="s">
        <v>479</v>
      </c>
      <c r="G166" s="238"/>
      <c r="H166" s="241">
        <v>10043.940000000001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150</v>
      </c>
      <c r="AU166" s="247" t="s">
        <v>86</v>
      </c>
      <c r="AV166" s="13" t="s">
        <v>86</v>
      </c>
      <c r="AW166" s="13" t="s">
        <v>32</v>
      </c>
      <c r="AX166" s="13" t="s">
        <v>84</v>
      </c>
      <c r="AY166" s="247" t="s">
        <v>137</v>
      </c>
    </row>
    <row r="167" s="2" customFormat="1" ht="24.15" customHeight="1">
      <c r="A167" s="38"/>
      <c r="B167" s="39"/>
      <c r="C167" s="217" t="s">
        <v>187</v>
      </c>
      <c r="D167" s="217" t="s">
        <v>141</v>
      </c>
      <c r="E167" s="218" t="s">
        <v>480</v>
      </c>
      <c r="F167" s="219" t="s">
        <v>481</v>
      </c>
      <c r="G167" s="220" t="s">
        <v>351</v>
      </c>
      <c r="H167" s="221">
        <v>1004.394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140</v>
      </c>
      <c r="AT167" s="229" t="s">
        <v>141</v>
      </c>
      <c r="AU167" s="229" t="s">
        <v>86</v>
      </c>
      <c r="AY167" s="17" t="s">
        <v>137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140</v>
      </c>
      <c r="BM167" s="229" t="s">
        <v>1010</v>
      </c>
    </row>
    <row r="168" s="2" customFormat="1">
      <c r="A168" s="38"/>
      <c r="B168" s="39"/>
      <c r="C168" s="40"/>
      <c r="D168" s="231" t="s">
        <v>146</v>
      </c>
      <c r="E168" s="40"/>
      <c r="F168" s="232" t="s">
        <v>483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86</v>
      </c>
    </row>
    <row r="169" s="2" customFormat="1">
      <c r="A169" s="38"/>
      <c r="B169" s="39"/>
      <c r="C169" s="40"/>
      <c r="D169" s="250" t="s">
        <v>185</v>
      </c>
      <c r="E169" s="40"/>
      <c r="F169" s="251" t="s">
        <v>484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185</v>
      </c>
      <c r="AU169" s="17" t="s">
        <v>86</v>
      </c>
    </row>
    <row r="170" s="13" customFormat="1">
      <c r="A170" s="13"/>
      <c r="B170" s="237"/>
      <c r="C170" s="238"/>
      <c r="D170" s="231" t="s">
        <v>150</v>
      </c>
      <c r="E170" s="239" t="s">
        <v>1</v>
      </c>
      <c r="F170" s="240" t="s">
        <v>442</v>
      </c>
      <c r="G170" s="238"/>
      <c r="H170" s="241">
        <v>1004.394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150</v>
      </c>
      <c r="AU170" s="247" t="s">
        <v>86</v>
      </c>
      <c r="AV170" s="13" t="s">
        <v>86</v>
      </c>
      <c r="AW170" s="13" t="s">
        <v>32</v>
      </c>
      <c r="AX170" s="13" t="s">
        <v>84</v>
      </c>
      <c r="AY170" s="247" t="s">
        <v>137</v>
      </c>
    </row>
    <row r="171" s="2" customFormat="1" ht="33" customHeight="1">
      <c r="A171" s="38"/>
      <c r="B171" s="39"/>
      <c r="C171" s="217" t="s">
        <v>192</v>
      </c>
      <c r="D171" s="217" t="s">
        <v>141</v>
      </c>
      <c r="E171" s="218" t="s">
        <v>1011</v>
      </c>
      <c r="F171" s="219" t="s">
        <v>1012</v>
      </c>
      <c r="G171" s="220" t="s">
        <v>351</v>
      </c>
      <c r="H171" s="221">
        <v>728.00400000000002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140</v>
      </c>
      <c r="AT171" s="229" t="s">
        <v>141</v>
      </c>
      <c r="AU171" s="229" t="s">
        <v>86</v>
      </c>
      <c r="AY171" s="17" t="s">
        <v>137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140</v>
      </c>
      <c r="BM171" s="229" t="s">
        <v>1013</v>
      </c>
    </row>
    <row r="172" s="2" customFormat="1">
      <c r="A172" s="38"/>
      <c r="B172" s="39"/>
      <c r="C172" s="40"/>
      <c r="D172" s="231" t="s">
        <v>146</v>
      </c>
      <c r="E172" s="40"/>
      <c r="F172" s="232" t="s">
        <v>1014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86</v>
      </c>
    </row>
    <row r="173" s="2" customFormat="1">
      <c r="A173" s="38"/>
      <c r="B173" s="39"/>
      <c r="C173" s="40"/>
      <c r="D173" s="250" t="s">
        <v>185</v>
      </c>
      <c r="E173" s="40"/>
      <c r="F173" s="251" t="s">
        <v>1015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86</v>
      </c>
    </row>
    <row r="174" s="14" customFormat="1">
      <c r="A174" s="14"/>
      <c r="B174" s="256"/>
      <c r="C174" s="257"/>
      <c r="D174" s="231" t="s">
        <v>150</v>
      </c>
      <c r="E174" s="258" t="s">
        <v>1</v>
      </c>
      <c r="F174" s="259" t="s">
        <v>995</v>
      </c>
      <c r="G174" s="257"/>
      <c r="H174" s="258" t="s">
        <v>1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150</v>
      </c>
      <c r="AU174" s="265" t="s">
        <v>86</v>
      </c>
      <c r="AV174" s="14" t="s">
        <v>84</v>
      </c>
      <c r="AW174" s="14" t="s">
        <v>32</v>
      </c>
      <c r="AX174" s="14" t="s">
        <v>76</v>
      </c>
      <c r="AY174" s="265" t="s">
        <v>137</v>
      </c>
    </row>
    <row r="175" s="13" customFormat="1">
      <c r="A175" s="13"/>
      <c r="B175" s="237"/>
      <c r="C175" s="238"/>
      <c r="D175" s="231" t="s">
        <v>150</v>
      </c>
      <c r="E175" s="239" t="s">
        <v>1</v>
      </c>
      <c r="F175" s="240" t="s">
        <v>1016</v>
      </c>
      <c r="G175" s="238"/>
      <c r="H175" s="241">
        <v>728.00400000000002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150</v>
      </c>
      <c r="AU175" s="247" t="s">
        <v>86</v>
      </c>
      <c r="AV175" s="13" t="s">
        <v>86</v>
      </c>
      <c r="AW175" s="13" t="s">
        <v>32</v>
      </c>
      <c r="AX175" s="13" t="s">
        <v>76</v>
      </c>
      <c r="AY175" s="247" t="s">
        <v>137</v>
      </c>
    </row>
    <row r="176" s="15" customFormat="1">
      <c r="A176" s="15"/>
      <c r="B176" s="266"/>
      <c r="C176" s="267"/>
      <c r="D176" s="231" t="s">
        <v>150</v>
      </c>
      <c r="E176" s="268" t="s">
        <v>1</v>
      </c>
      <c r="F176" s="269" t="s">
        <v>298</v>
      </c>
      <c r="G176" s="267"/>
      <c r="H176" s="270">
        <v>728.00400000000002</v>
      </c>
      <c r="I176" s="271"/>
      <c r="J176" s="267"/>
      <c r="K176" s="267"/>
      <c r="L176" s="272"/>
      <c r="M176" s="273"/>
      <c r="N176" s="274"/>
      <c r="O176" s="274"/>
      <c r="P176" s="274"/>
      <c r="Q176" s="274"/>
      <c r="R176" s="274"/>
      <c r="S176" s="274"/>
      <c r="T176" s="27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6" t="s">
        <v>150</v>
      </c>
      <c r="AU176" s="276" t="s">
        <v>86</v>
      </c>
      <c r="AV176" s="15" t="s">
        <v>140</v>
      </c>
      <c r="AW176" s="15" t="s">
        <v>32</v>
      </c>
      <c r="AX176" s="15" t="s">
        <v>84</v>
      </c>
      <c r="AY176" s="276" t="s">
        <v>137</v>
      </c>
    </row>
    <row r="177" s="2" customFormat="1" ht="16.5" customHeight="1">
      <c r="A177" s="38"/>
      <c r="B177" s="39"/>
      <c r="C177" s="277" t="s">
        <v>198</v>
      </c>
      <c r="D177" s="277" t="s">
        <v>508</v>
      </c>
      <c r="E177" s="278" t="s">
        <v>1017</v>
      </c>
      <c r="F177" s="279" t="s">
        <v>1018</v>
      </c>
      <c r="G177" s="280" t="s">
        <v>382</v>
      </c>
      <c r="H177" s="281">
        <v>992.47500000000002</v>
      </c>
      <c r="I177" s="282"/>
      <c r="J177" s="283">
        <f>ROUND(I177*H177,2)</f>
        <v>0</v>
      </c>
      <c r="K177" s="284"/>
      <c r="L177" s="285"/>
      <c r="M177" s="286" t="s">
        <v>1</v>
      </c>
      <c r="N177" s="287" t="s">
        <v>41</v>
      </c>
      <c r="O177" s="91"/>
      <c r="P177" s="227">
        <f>O177*H177</f>
        <v>0</v>
      </c>
      <c r="Q177" s="227">
        <v>1</v>
      </c>
      <c r="R177" s="227">
        <f>Q177*H177</f>
        <v>992.47500000000002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192</v>
      </c>
      <c r="AT177" s="229" t="s">
        <v>508</v>
      </c>
      <c r="AU177" s="229" t="s">
        <v>86</v>
      </c>
      <c r="AY177" s="17" t="s">
        <v>137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140</v>
      </c>
      <c r="BM177" s="229" t="s">
        <v>1019</v>
      </c>
    </row>
    <row r="178" s="2" customFormat="1">
      <c r="A178" s="38"/>
      <c r="B178" s="39"/>
      <c r="C178" s="40"/>
      <c r="D178" s="231" t="s">
        <v>146</v>
      </c>
      <c r="E178" s="40"/>
      <c r="F178" s="232" t="s">
        <v>1018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86</v>
      </c>
    </row>
    <row r="179" s="13" customFormat="1">
      <c r="A179" s="13"/>
      <c r="B179" s="237"/>
      <c r="C179" s="238"/>
      <c r="D179" s="231" t="s">
        <v>150</v>
      </c>
      <c r="E179" s="238"/>
      <c r="F179" s="240" t="s">
        <v>1020</v>
      </c>
      <c r="G179" s="238"/>
      <c r="H179" s="241">
        <v>992.47500000000002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150</v>
      </c>
      <c r="AU179" s="247" t="s">
        <v>86</v>
      </c>
      <c r="AV179" s="13" t="s">
        <v>86</v>
      </c>
      <c r="AW179" s="13" t="s">
        <v>4</v>
      </c>
      <c r="AX179" s="13" t="s">
        <v>84</v>
      </c>
      <c r="AY179" s="247" t="s">
        <v>137</v>
      </c>
    </row>
    <row r="180" s="2" customFormat="1" ht="33" customHeight="1">
      <c r="A180" s="38"/>
      <c r="B180" s="39"/>
      <c r="C180" s="217" t="s">
        <v>204</v>
      </c>
      <c r="D180" s="217" t="s">
        <v>141</v>
      </c>
      <c r="E180" s="218" t="s">
        <v>485</v>
      </c>
      <c r="F180" s="219" t="s">
        <v>486</v>
      </c>
      <c r="G180" s="220" t="s">
        <v>382</v>
      </c>
      <c r="H180" s="221">
        <v>1807.9090000000001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140</v>
      </c>
      <c r="AT180" s="229" t="s">
        <v>141</v>
      </c>
      <c r="AU180" s="229" t="s">
        <v>86</v>
      </c>
      <c r="AY180" s="17" t="s">
        <v>137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140</v>
      </c>
      <c r="BM180" s="229" t="s">
        <v>1021</v>
      </c>
    </row>
    <row r="181" s="2" customFormat="1">
      <c r="A181" s="38"/>
      <c r="B181" s="39"/>
      <c r="C181" s="40"/>
      <c r="D181" s="231" t="s">
        <v>146</v>
      </c>
      <c r="E181" s="40"/>
      <c r="F181" s="232" t="s">
        <v>430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86</v>
      </c>
    </row>
    <row r="182" s="2" customFormat="1">
      <c r="A182" s="38"/>
      <c r="B182" s="39"/>
      <c r="C182" s="40"/>
      <c r="D182" s="250" t="s">
        <v>185</v>
      </c>
      <c r="E182" s="40"/>
      <c r="F182" s="251" t="s">
        <v>488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185</v>
      </c>
      <c r="AU182" s="17" t="s">
        <v>86</v>
      </c>
    </row>
    <row r="183" s="13" customFormat="1">
      <c r="A183" s="13"/>
      <c r="B183" s="237"/>
      <c r="C183" s="238"/>
      <c r="D183" s="231" t="s">
        <v>150</v>
      </c>
      <c r="E183" s="239" t="s">
        <v>1</v>
      </c>
      <c r="F183" s="240" t="s">
        <v>489</v>
      </c>
      <c r="G183" s="238"/>
      <c r="H183" s="241">
        <v>1807.9090000000001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150</v>
      </c>
      <c r="AU183" s="247" t="s">
        <v>86</v>
      </c>
      <c r="AV183" s="13" t="s">
        <v>86</v>
      </c>
      <c r="AW183" s="13" t="s">
        <v>32</v>
      </c>
      <c r="AX183" s="13" t="s">
        <v>84</v>
      </c>
      <c r="AY183" s="247" t="s">
        <v>137</v>
      </c>
    </row>
    <row r="184" s="2" customFormat="1" ht="16.5" customHeight="1">
      <c r="A184" s="38"/>
      <c r="B184" s="39"/>
      <c r="C184" s="217" t="s">
        <v>212</v>
      </c>
      <c r="D184" s="217" t="s">
        <v>141</v>
      </c>
      <c r="E184" s="218" t="s">
        <v>490</v>
      </c>
      <c r="F184" s="219" t="s">
        <v>491</v>
      </c>
      <c r="G184" s="220" t="s">
        <v>351</v>
      </c>
      <c r="H184" s="221">
        <v>1004.394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140</v>
      </c>
      <c r="AT184" s="229" t="s">
        <v>141</v>
      </c>
      <c r="AU184" s="229" t="s">
        <v>86</v>
      </c>
      <c r="AY184" s="17" t="s">
        <v>137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140</v>
      </c>
      <c r="BM184" s="229" t="s">
        <v>1022</v>
      </c>
    </row>
    <row r="185" s="2" customFormat="1">
      <c r="A185" s="38"/>
      <c r="B185" s="39"/>
      <c r="C185" s="40"/>
      <c r="D185" s="231" t="s">
        <v>146</v>
      </c>
      <c r="E185" s="40"/>
      <c r="F185" s="232" t="s">
        <v>493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86</v>
      </c>
    </row>
    <row r="186" s="2" customFormat="1">
      <c r="A186" s="38"/>
      <c r="B186" s="39"/>
      <c r="C186" s="40"/>
      <c r="D186" s="250" t="s">
        <v>185</v>
      </c>
      <c r="E186" s="40"/>
      <c r="F186" s="251" t="s">
        <v>494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86</v>
      </c>
    </row>
    <row r="187" s="13" customFormat="1">
      <c r="A187" s="13"/>
      <c r="B187" s="237"/>
      <c r="C187" s="238"/>
      <c r="D187" s="231" t="s">
        <v>150</v>
      </c>
      <c r="E187" s="239" t="s">
        <v>1</v>
      </c>
      <c r="F187" s="240" t="s">
        <v>442</v>
      </c>
      <c r="G187" s="238"/>
      <c r="H187" s="241">
        <v>1004.394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150</v>
      </c>
      <c r="AU187" s="247" t="s">
        <v>86</v>
      </c>
      <c r="AV187" s="13" t="s">
        <v>86</v>
      </c>
      <c r="AW187" s="13" t="s">
        <v>32</v>
      </c>
      <c r="AX187" s="13" t="s">
        <v>84</v>
      </c>
      <c r="AY187" s="247" t="s">
        <v>137</v>
      </c>
    </row>
    <row r="188" s="2" customFormat="1" ht="24.15" customHeight="1">
      <c r="A188" s="38"/>
      <c r="B188" s="39"/>
      <c r="C188" s="217" t="s">
        <v>8</v>
      </c>
      <c r="D188" s="217" t="s">
        <v>141</v>
      </c>
      <c r="E188" s="218" t="s">
        <v>495</v>
      </c>
      <c r="F188" s="219" t="s">
        <v>496</v>
      </c>
      <c r="G188" s="220" t="s">
        <v>351</v>
      </c>
      <c r="H188" s="221">
        <v>0.10000000000000001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140</v>
      </c>
      <c r="AT188" s="229" t="s">
        <v>141</v>
      </c>
      <c r="AU188" s="229" t="s">
        <v>86</v>
      </c>
      <c r="AY188" s="17" t="s">
        <v>137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140</v>
      </c>
      <c r="BM188" s="229" t="s">
        <v>1023</v>
      </c>
    </row>
    <row r="189" s="2" customFormat="1">
      <c r="A189" s="38"/>
      <c r="B189" s="39"/>
      <c r="C189" s="40"/>
      <c r="D189" s="231" t="s">
        <v>146</v>
      </c>
      <c r="E189" s="40"/>
      <c r="F189" s="232" t="s">
        <v>498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86</v>
      </c>
    </row>
    <row r="190" s="2" customFormat="1">
      <c r="A190" s="38"/>
      <c r="B190" s="39"/>
      <c r="C190" s="40"/>
      <c r="D190" s="250" t="s">
        <v>185</v>
      </c>
      <c r="E190" s="40"/>
      <c r="F190" s="251" t="s">
        <v>499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185</v>
      </c>
      <c r="AU190" s="17" t="s">
        <v>86</v>
      </c>
    </row>
    <row r="191" s="13" customFormat="1">
      <c r="A191" s="13"/>
      <c r="B191" s="237"/>
      <c r="C191" s="238"/>
      <c r="D191" s="231" t="s">
        <v>150</v>
      </c>
      <c r="E191" s="239" t="s">
        <v>1</v>
      </c>
      <c r="F191" s="240" t="s">
        <v>1024</v>
      </c>
      <c r="G191" s="238"/>
      <c r="H191" s="241">
        <v>0.10000000000000001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150</v>
      </c>
      <c r="AU191" s="247" t="s">
        <v>86</v>
      </c>
      <c r="AV191" s="13" t="s">
        <v>86</v>
      </c>
      <c r="AW191" s="13" t="s">
        <v>32</v>
      </c>
      <c r="AX191" s="13" t="s">
        <v>84</v>
      </c>
      <c r="AY191" s="247" t="s">
        <v>137</v>
      </c>
    </row>
    <row r="192" s="2" customFormat="1" ht="24.15" customHeight="1">
      <c r="A192" s="38"/>
      <c r="B192" s="39"/>
      <c r="C192" s="217" t="s">
        <v>225</v>
      </c>
      <c r="D192" s="217" t="s">
        <v>141</v>
      </c>
      <c r="E192" s="218" t="s">
        <v>501</v>
      </c>
      <c r="F192" s="219" t="s">
        <v>502</v>
      </c>
      <c r="G192" s="220" t="s">
        <v>351</v>
      </c>
      <c r="H192" s="221">
        <v>23.039999999999999</v>
      </c>
      <c r="I192" s="222"/>
      <c r="J192" s="223">
        <f>ROUND(I192*H192,2)</f>
        <v>0</v>
      </c>
      <c r="K192" s="224"/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140</v>
      </c>
      <c r="AT192" s="229" t="s">
        <v>141</v>
      </c>
      <c r="AU192" s="229" t="s">
        <v>86</v>
      </c>
      <c r="AY192" s="17" t="s">
        <v>137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140</v>
      </c>
      <c r="BM192" s="229" t="s">
        <v>1025</v>
      </c>
    </row>
    <row r="193" s="2" customFormat="1">
      <c r="A193" s="38"/>
      <c r="B193" s="39"/>
      <c r="C193" s="40"/>
      <c r="D193" s="231" t="s">
        <v>146</v>
      </c>
      <c r="E193" s="40"/>
      <c r="F193" s="232" t="s">
        <v>504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86</v>
      </c>
    </row>
    <row r="194" s="2" customFormat="1">
      <c r="A194" s="38"/>
      <c r="B194" s="39"/>
      <c r="C194" s="40"/>
      <c r="D194" s="250" t="s">
        <v>185</v>
      </c>
      <c r="E194" s="40"/>
      <c r="F194" s="251" t="s">
        <v>505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86</v>
      </c>
    </row>
    <row r="195" s="13" customFormat="1">
      <c r="A195" s="13"/>
      <c r="B195" s="237"/>
      <c r="C195" s="238"/>
      <c r="D195" s="231" t="s">
        <v>150</v>
      </c>
      <c r="E195" s="239" t="s">
        <v>1</v>
      </c>
      <c r="F195" s="240" t="s">
        <v>1026</v>
      </c>
      <c r="G195" s="238"/>
      <c r="H195" s="241">
        <v>12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150</v>
      </c>
      <c r="AU195" s="247" t="s">
        <v>86</v>
      </c>
      <c r="AV195" s="13" t="s">
        <v>86</v>
      </c>
      <c r="AW195" s="13" t="s">
        <v>32</v>
      </c>
      <c r="AX195" s="13" t="s">
        <v>76</v>
      </c>
      <c r="AY195" s="247" t="s">
        <v>137</v>
      </c>
    </row>
    <row r="196" s="13" customFormat="1">
      <c r="A196" s="13"/>
      <c r="B196" s="237"/>
      <c r="C196" s="238"/>
      <c r="D196" s="231" t="s">
        <v>150</v>
      </c>
      <c r="E196" s="239" t="s">
        <v>1</v>
      </c>
      <c r="F196" s="240" t="s">
        <v>1027</v>
      </c>
      <c r="G196" s="238"/>
      <c r="H196" s="241">
        <v>11.039999999999999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150</v>
      </c>
      <c r="AU196" s="247" t="s">
        <v>86</v>
      </c>
      <c r="AV196" s="13" t="s">
        <v>86</v>
      </c>
      <c r="AW196" s="13" t="s">
        <v>32</v>
      </c>
      <c r="AX196" s="13" t="s">
        <v>76</v>
      </c>
      <c r="AY196" s="247" t="s">
        <v>137</v>
      </c>
    </row>
    <row r="197" s="15" customFormat="1">
      <c r="A197" s="15"/>
      <c r="B197" s="266"/>
      <c r="C197" s="267"/>
      <c r="D197" s="231" t="s">
        <v>150</v>
      </c>
      <c r="E197" s="268" t="s">
        <v>1</v>
      </c>
      <c r="F197" s="269" t="s">
        <v>298</v>
      </c>
      <c r="G197" s="267"/>
      <c r="H197" s="270">
        <v>23.039999999999999</v>
      </c>
      <c r="I197" s="271"/>
      <c r="J197" s="267"/>
      <c r="K197" s="267"/>
      <c r="L197" s="272"/>
      <c r="M197" s="273"/>
      <c r="N197" s="274"/>
      <c r="O197" s="274"/>
      <c r="P197" s="274"/>
      <c r="Q197" s="274"/>
      <c r="R197" s="274"/>
      <c r="S197" s="274"/>
      <c r="T197" s="27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6" t="s">
        <v>150</v>
      </c>
      <c r="AU197" s="276" t="s">
        <v>86</v>
      </c>
      <c r="AV197" s="15" t="s">
        <v>140</v>
      </c>
      <c r="AW197" s="15" t="s">
        <v>32</v>
      </c>
      <c r="AX197" s="15" t="s">
        <v>84</v>
      </c>
      <c r="AY197" s="276" t="s">
        <v>137</v>
      </c>
    </row>
    <row r="198" s="2" customFormat="1" ht="16.5" customHeight="1">
      <c r="A198" s="38"/>
      <c r="B198" s="39"/>
      <c r="C198" s="277" t="s">
        <v>232</v>
      </c>
      <c r="D198" s="277" t="s">
        <v>508</v>
      </c>
      <c r="E198" s="278" t="s">
        <v>509</v>
      </c>
      <c r="F198" s="279" t="s">
        <v>510</v>
      </c>
      <c r="G198" s="280" t="s">
        <v>382</v>
      </c>
      <c r="H198" s="281">
        <v>46.079999999999998</v>
      </c>
      <c r="I198" s="282"/>
      <c r="J198" s="283">
        <f>ROUND(I198*H198,2)</f>
        <v>0</v>
      </c>
      <c r="K198" s="284"/>
      <c r="L198" s="285"/>
      <c r="M198" s="286" t="s">
        <v>1</v>
      </c>
      <c r="N198" s="287" t="s">
        <v>41</v>
      </c>
      <c r="O198" s="91"/>
      <c r="P198" s="227">
        <f>O198*H198</f>
        <v>0</v>
      </c>
      <c r="Q198" s="227">
        <v>1</v>
      </c>
      <c r="R198" s="227">
        <f>Q198*H198</f>
        <v>46.079999999999998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192</v>
      </c>
      <c r="AT198" s="229" t="s">
        <v>508</v>
      </c>
      <c r="AU198" s="229" t="s">
        <v>86</v>
      </c>
      <c r="AY198" s="17" t="s">
        <v>137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140</v>
      </c>
      <c r="BM198" s="229" t="s">
        <v>1028</v>
      </c>
    </row>
    <row r="199" s="2" customFormat="1">
      <c r="A199" s="38"/>
      <c r="B199" s="39"/>
      <c r="C199" s="40"/>
      <c r="D199" s="231" t="s">
        <v>146</v>
      </c>
      <c r="E199" s="40"/>
      <c r="F199" s="232" t="s">
        <v>510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146</v>
      </c>
      <c r="AU199" s="17" t="s">
        <v>86</v>
      </c>
    </row>
    <row r="200" s="13" customFormat="1">
      <c r="A200" s="13"/>
      <c r="B200" s="237"/>
      <c r="C200" s="238"/>
      <c r="D200" s="231" t="s">
        <v>150</v>
      </c>
      <c r="E200" s="238"/>
      <c r="F200" s="240" t="s">
        <v>1029</v>
      </c>
      <c r="G200" s="238"/>
      <c r="H200" s="241">
        <v>46.079999999999998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150</v>
      </c>
      <c r="AU200" s="247" t="s">
        <v>86</v>
      </c>
      <c r="AV200" s="13" t="s">
        <v>86</v>
      </c>
      <c r="AW200" s="13" t="s">
        <v>4</v>
      </c>
      <c r="AX200" s="13" t="s">
        <v>84</v>
      </c>
      <c r="AY200" s="247" t="s">
        <v>137</v>
      </c>
    </row>
    <row r="201" s="2" customFormat="1" ht="33" customHeight="1">
      <c r="A201" s="38"/>
      <c r="B201" s="39"/>
      <c r="C201" s="217" t="s">
        <v>237</v>
      </c>
      <c r="D201" s="217" t="s">
        <v>141</v>
      </c>
      <c r="E201" s="218" t="s">
        <v>513</v>
      </c>
      <c r="F201" s="219" t="s">
        <v>514</v>
      </c>
      <c r="G201" s="220" t="s">
        <v>351</v>
      </c>
      <c r="H201" s="221">
        <v>50.454999999999998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140</v>
      </c>
      <c r="AT201" s="229" t="s">
        <v>141</v>
      </c>
      <c r="AU201" s="229" t="s">
        <v>86</v>
      </c>
      <c r="AY201" s="17" t="s">
        <v>137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140</v>
      </c>
      <c r="BM201" s="229" t="s">
        <v>1030</v>
      </c>
    </row>
    <row r="202" s="2" customFormat="1">
      <c r="A202" s="38"/>
      <c r="B202" s="39"/>
      <c r="C202" s="40"/>
      <c r="D202" s="231" t="s">
        <v>146</v>
      </c>
      <c r="E202" s="40"/>
      <c r="F202" s="232" t="s">
        <v>516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146</v>
      </c>
      <c r="AU202" s="17" t="s">
        <v>86</v>
      </c>
    </row>
    <row r="203" s="2" customFormat="1">
      <c r="A203" s="38"/>
      <c r="B203" s="39"/>
      <c r="C203" s="40"/>
      <c r="D203" s="250" t="s">
        <v>185</v>
      </c>
      <c r="E203" s="40"/>
      <c r="F203" s="251" t="s">
        <v>517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86</v>
      </c>
    </row>
    <row r="204" s="13" customFormat="1">
      <c r="A204" s="13"/>
      <c r="B204" s="237"/>
      <c r="C204" s="238"/>
      <c r="D204" s="231" t="s">
        <v>150</v>
      </c>
      <c r="E204" s="239" t="s">
        <v>1</v>
      </c>
      <c r="F204" s="240" t="s">
        <v>1031</v>
      </c>
      <c r="G204" s="238"/>
      <c r="H204" s="241">
        <v>35.734999999999999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150</v>
      </c>
      <c r="AU204" s="247" t="s">
        <v>86</v>
      </c>
      <c r="AV204" s="13" t="s">
        <v>86</v>
      </c>
      <c r="AW204" s="13" t="s">
        <v>32</v>
      </c>
      <c r="AX204" s="13" t="s">
        <v>76</v>
      </c>
      <c r="AY204" s="247" t="s">
        <v>137</v>
      </c>
    </row>
    <row r="205" s="13" customFormat="1">
      <c r="A205" s="13"/>
      <c r="B205" s="237"/>
      <c r="C205" s="238"/>
      <c r="D205" s="231" t="s">
        <v>150</v>
      </c>
      <c r="E205" s="239" t="s">
        <v>1</v>
      </c>
      <c r="F205" s="240" t="s">
        <v>1032</v>
      </c>
      <c r="G205" s="238"/>
      <c r="H205" s="241">
        <v>14.720000000000001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150</v>
      </c>
      <c r="AU205" s="247" t="s">
        <v>86</v>
      </c>
      <c r="AV205" s="13" t="s">
        <v>86</v>
      </c>
      <c r="AW205" s="13" t="s">
        <v>32</v>
      </c>
      <c r="AX205" s="13" t="s">
        <v>76</v>
      </c>
      <c r="AY205" s="247" t="s">
        <v>137</v>
      </c>
    </row>
    <row r="206" s="15" customFormat="1">
      <c r="A206" s="15"/>
      <c r="B206" s="266"/>
      <c r="C206" s="267"/>
      <c r="D206" s="231" t="s">
        <v>150</v>
      </c>
      <c r="E206" s="268" t="s">
        <v>1</v>
      </c>
      <c r="F206" s="269" t="s">
        <v>298</v>
      </c>
      <c r="G206" s="267"/>
      <c r="H206" s="270">
        <v>50.454999999999998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6" t="s">
        <v>150</v>
      </c>
      <c r="AU206" s="276" t="s">
        <v>86</v>
      </c>
      <c r="AV206" s="15" t="s">
        <v>140</v>
      </c>
      <c r="AW206" s="15" t="s">
        <v>32</v>
      </c>
      <c r="AX206" s="15" t="s">
        <v>84</v>
      </c>
      <c r="AY206" s="276" t="s">
        <v>137</v>
      </c>
    </row>
    <row r="207" s="2" customFormat="1" ht="16.5" customHeight="1">
      <c r="A207" s="38"/>
      <c r="B207" s="39"/>
      <c r="C207" s="277" t="s">
        <v>244</v>
      </c>
      <c r="D207" s="277" t="s">
        <v>508</v>
      </c>
      <c r="E207" s="278" t="s">
        <v>520</v>
      </c>
      <c r="F207" s="279" t="s">
        <v>521</v>
      </c>
      <c r="G207" s="280" t="s">
        <v>382</v>
      </c>
      <c r="H207" s="281">
        <v>100.91</v>
      </c>
      <c r="I207" s="282"/>
      <c r="J207" s="283">
        <f>ROUND(I207*H207,2)</f>
        <v>0</v>
      </c>
      <c r="K207" s="284"/>
      <c r="L207" s="285"/>
      <c r="M207" s="286" t="s">
        <v>1</v>
      </c>
      <c r="N207" s="287" t="s">
        <v>41</v>
      </c>
      <c r="O207" s="91"/>
      <c r="P207" s="227">
        <f>O207*H207</f>
        <v>0</v>
      </c>
      <c r="Q207" s="227">
        <v>1</v>
      </c>
      <c r="R207" s="227">
        <f>Q207*H207</f>
        <v>100.91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192</v>
      </c>
      <c r="AT207" s="229" t="s">
        <v>508</v>
      </c>
      <c r="AU207" s="229" t="s">
        <v>86</v>
      </c>
      <c r="AY207" s="17" t="s">
        <v>137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140</v>
      </c>
      <c r="BM207" s="229" t="s">
        <v>1033</v>
      </c>
    </row>
    <row r="208" s="2" customFormat="1">
      <c r="A208" s="38"/>
      <c r="B208" s="39"/>
      <c r="C208" s="40"/>
      <c r="D208" s="231" t="s">
        <v>146</v>
      </c>
      <c r="E208" s="40"/>
      <c r="F208" s="232" t="s">
        <v>521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146</v>
      </c>
      <c r="AU208" s="17" t="s">
        <v>86</v>
      </c>
    </row>
    <row r="209" s="13" customFormat="1">
      <c r="A209" s="13"/>
      <c r="B209" s="237"/>
      <c r="C209" s="238"/>
      <c r="D209" s="231" t="s">
        <v>150</v>
      </c>
      <c r="E209" s="238"/>
      <c r="F209" s="240" t="s">
        <v>1034</v>
      </c>
      <c r="G209" s="238"/>
      <c r="H209" s="241">
        <v>100.91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150</v>
      </c>
      <c r="AU209" s="247" t="s">
        <v>86</v>
      </c>
      <c r="AV209" s="13" t="s">
        <v>86</v>
      </c>
      <c r="AW209" s="13" t="s">
        <v>4</v>
      </c>
      <c r="AX209" s="13" t="s">
        <v>84</v>
      </c>
      <c r="AY209" s="247" t="s">
        <v>137</v>
      </c>
    </row>
    <row r="210" s="2" customFormat="1" ht="24.15" customHeight="1">
      <c r="A210" s="38"/>
      <c r="B210" s="39"/>
      <c r="C210" s="217" t="s">
        <v>389</v>
      </c>
      <c r="D210" s="217" t="s">
        <v>141</v>
      </c>
      <c r="E210" s="218" t="s">
        <v>524</v>
      </c>
      <c r="F210" s="219" t="s">
        <v>525</v>
      </c>
      <c r="G210" s="220" t="s">
        <v>276</v>
      </c>
      <c r="H210" s="221">
        <v>2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140</v>
      </c>
      <c r="AT210" s="229" t="s">
        <v>141</v>
      </c>
      <c r="AU210" s="229" t="s">
        <v>86</v>
      </c>
      <c r="AY210" s="17" t="s">
        <v>137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140</v>
      </c>
      <c r="BM210" s="229" t="s">
        <v>1035</v>
      </c>
    </row>
    <row r="211" s="2" customFormat="1">
      <c r="A211" s="38"/>
      <c r="B211" s="39"/>
      <c r="C211" s="40"/>
      <c r="D211" s="231" t="s">
        <v>146</v>
      </c>
      <c r="E211" s="40"/>
      <c r="F211" s="232" t="s">
        <v>527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146</v>
      </c>
      <c r="AU211" s="17" t="s">
        <v>86</v>
      </c>
    </row>
    <row r="212" s="2" customFormat="1">
      <c r="A212" s="38"/>
      <c r="B212" s="39"/>
      <c r="C212" s="40"/>
      <c r="D212" s="250" t="s">
        <v>185</v>
      </c>
      <c r="E212" s="40"/>
      <c r="F212" s="251" t="s">
        <v>528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86</v>
      </c>
    </row>
    <row r="213" s="14" customFormat="1">
      <c r="A213" s="14"/>
      <c r="B213" s="256"/>
      <c r="C213" s="257"/>
      <c r="D213" s="231" t="s">
        <v>150</v>
      </c>
      <c r="E213" s="258" t="s">
        <v>1</v>
      </c>
      <c r="F213" s="259" t="s">
        <v>1036</v>
      </c>
      <c r="G213" s="257"/>
      <c r="H213" s="258" t="s">
        <v>1</v>
      </c>
      <c r="I213" s="260"/>
      <c r="J213" s="257"/>
      <c r="K213" s="257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150</v>
      </c>
      <c r="AU213" s="265" t="s">
        <v>86</v>
      </c>
      <c r="AV213" s="14" t="s">
        <v>84</v>
      </c>
      <c r="AW213" s="14" t="s">
        <v>32</v>
      </c>
      <c r="AX213" s="14" t="s">
        <v>76</v>
      </c>
      <c r="AY213" s="265" t="s">
        <v>137</v>
      </c>
    </row>
    <row r="214" s="13" customFormat="1">
      <c r="A214" s="13"/>
      <c r="B214" s="237"/>
      <c r="C214" s="238"/>
      <c r="D214" s="231" t="s">
        <v>150</v>
      </c>
      <c r="E214" s="239" t="s">
        <v>1</v>
      </c>
      <c r="F214" s="240" t="s">
        <v>916</v>
      </c>
      <c r="G214" s="238"/>
      <c r="H214" s="241">
        <v>2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150</v>
      </c>
      <c r="AU214" s="247" t="s">
        <v>86</v>
      </c>
      <c r="AV214" s="13" t="s">
        <v>86</v>
      </c>
      <c r="AW214" s="13" t="s">
        <v>32</v>
      </c>
      <c r="AX214" s="13" t="s">
        <v>76</v>
      </c>
      <c r="AY214" s="247" t="s">
        <v>137</v>
      </c>
    </row>
    <row r="215" s="15" customFormat="1">
      <c r="A215" s="15"/>
      <c r="B215" s="266"/>
      <c r="C215" s="267"/>
      <c r="D215" s="231" t="s">
        <v>150</v>
      </c>
      <c r="E215" s="268" t="s">
        <v>1</v>
      </c>
      <c r="F215" s="269" t="s">
        <v>298</v>
      </c>
      <c r="G215" s="267"/>
      <c r="H215" s="270">
        <v>2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6" t="s">
        <v>150</v>
      </c>
      <c r="AU215" s="276" t="s">
        <v>86</v>
      </c>
      <c r="AV215" s="15" t="s">
        <v>140</v>
      </c>
      <c r="AW215" s="15" t="s">
        <v>32</v>
      </c>
      <c r="AX215" s="15" t="s">
        <v>84</v>
      </c>
      <c r="AY215" s="276" t="s">
        <v>137</v>
      </c>
    </row>
    <row r="216" s="2" customFormat="1" ht="24.15" customHeight="1">
      <c r="A216" s="38"/>
      <c r="B216" s="39"/>
      <c r="C216" s="217" t="s">
        <v>397</v>
      </c>
      <c r="D216" s="217" t="s">
        <v>141</v>
      </c>
      <c r="E216" s="218" t="s">
        <v>531</v>
      </c>
      <c r="F216" s="219" t="s">
        <v>532</v>
      </c>
      <c r="G216" s="220" t="s">
        <v>276</v>
      </c>
      <c r="H216" s="221">
        <v>2</v>
      </c>
      <c r="I216" s="222"/>
      <c r="J216" s="223">
        <f>ROUND(I216*H216,2)</f>
        <v>0</v>
      </c>
      <c r="K216" s="224"/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140</v>
      </c>
      <c r="AT216" s="229" t="s">
        <v>141</v>
      </c>
      <c r="AU216" s="229" t="s">
        <v>86</v>
      </c>
      <c r="AY216" s="17" t="s">
        <v>137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140</v>
      </c>
      <c r="BM216" s="229" t="s">
        <v>1037</v>
      </c>
    </row>
    <row r="217" s="2" customFormat="1">
      <c r="A217" s="38"/>
      <c r="B217" s="39"/>
      <c r="C217" s="40"/>
      <c r="D217" s="231" t="s">
        <v>146</v>
      </c>
      <c r="E217" s="40"/>
      <c r="F217" s="232" t="s">
        <v>532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86</v>
      </c>
    </row>
    <row r="218" s="13" customFormat="1">
      <c r="A218" s="13"/>
      <c r="B218" s="237"/>
      <c r="C218" s="238"/>
      <c r="D218" s="231" t="s">
        <v>150</v>
      </c>
      <c r="E218" s="239" t="s">
        <v>1</v>
      </c>
      <c r="F218" s="240" t="s">
        <v>916</v>
      </c>
      <c r="G218" s="238"/>
      <c r="H218" s="241">
        <v>2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150</v>
      </c>
      <c r="AU218" s="247" t="s">
        <v>86</v>
      </c>
      <c r="AV218" s="13" t="s">
        <v>86</v>
      </c>
      <c r="AW218" s="13" t="s">
        <v>32</v>
      </c>
      <c r="AX218" s="13" t="s">
        <v>84</v>
      </c>
      <c r="AY218" s="247" t="s">
        <v>137</v>
      </c>
    </row>
    <row r="219" s="2" customFormat="1" ht="16.5" customHeight="1">
      <c r="A219" s="38"/>
      <c r="B219" s="39"/>
      <c r="C219" s="277" t="s">
        <v>408</v>
      </c>
      <c r="D219" s="277" t="s">
        <v>508</v>
      </c>
      <c r="E219" s="278" t="s">
        <v>535</v>
      </c>
      <c r="F219" s="279" t="s">
        <v>536</v>
      </c>
      <c r="G219" s="280" t="s">
        <v>537</v>
      </c>
      <c r="H219" s="281">
        <v>0.122</v>
      </c>
      <c r="I219" s="282"/>
      <c r="J219" s="283">
        <f>ROUND(I219*H219,2)</f>
        <v>0</v>
      </c>
      <c r="K219" s="284"/>
      <c r="L219" s="285"/>
      <c r="M219" s="286" t="s">
        <v>1</v>
      </c>
      <c r="N219" s="287" t="s">
        <v>41</v>
      </c>
      <c r="O219" s="91"/>
      <c r="P219" s="227">
        <f>O219*H219</f>
        <v>0</v>
      </c>
      <c r="Q219" s="227">
        <v>0.001</v>
      </c>
      <c r="R219" s="227">
        <f>Q219*H219</f>
        <v>0.000122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192</v>
      </c>
      <c r="AT219" s="229" t="s">
        <v>508</v>
      </c>
      <c r="AU219" s="229" t="s">
        <v>86</v>
      </c>
      <c r="AY219" s="17" t="s">
        <v>137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140</v>
      </c>
      <c r="BM219" s="229" t="s">
        <v>1038</v>
      </c>
    </row>
    <row r="220" s="2" customFormat="1">
      <c r="A220" s="38"/>
      <c r="B220" s="39"/>
      <c r="C220" s="40"/>
      <c r="D220" s="231" t="s">
        <v>146</v>
      </c>
      <c r="E220" s="40"/>
      <c r="F220" s="232" t="s">
        <v>536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146</v>
      </c>
      <c r="AU220" s="17" t="s">
        <v>86</v>
      </c>
    </row>
    <row r="221" s="13" customFormat="1">
      <c r="A221" s="13"/>
      <c r="B221" s="237"/>
      <c r="C221" s="238"/>
      <c r="D221" s="231" t="s">
        <v>150</v>
      </c>
      <c r="E221" s="239" t="s">
        <v>1</v>
      </c>
      <c r="F221" s="240" t="s">
        <v>1039</v>
      </c>
      <c r="G221" s="238"/>
      <c r="H221" s="241">
        <v>0.122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150</v>
      </c>
      <c r="AU221" s="247" t="s">
        <v>86</v>
      </c>
      <c r="AV221" s="13" t="s">
        <v>86</v>
      </c>
      <c r="AW221" s="13" t="s">
        <v>32</v>
      </c>
      <c r="AX221" s="13" t="s">
        <v>76</v>
      </c>
      <c r="AY221" s="247" t="s">
        <v>137</v>
      </c>
    </row>
    <row r="222" s="15" customFormat="1">
      <c r="A222" s="15"/>
      <c r="B222" s="266"/>
      <c r="C222" s="267"/>
      <c r="D222" s="231" t="s">
        <v>150</v>
      </c>
      <c r="E222" s="268" t="s">
        <v>1</v>
      </c>
      <c r="F222" s="269" t="s">
        <v>298</v>
      </c>
      <c r="G222" s="267"/>
      <c r="H222" s="270">
        <v>0.122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6" t="s">
        <v>150</v>
      </c>
      <c r="AU222" s="276" t="s">
        <v>86</v>
      </c>
      <c r="AV222" s="15" t="s">
        <v>140</v>
      </c>
      <c r="AW222" s="15" t="s">
        <v>32</v>
      </c>
      <c r="AX222" s="15" t="s">
        <v>84</v>
      </c>
      <c r="AY222" s="276" t="s">
        <v>137</v>
      </c>
    </row>
    <row r="223" s="2" customFormat="1" ht="24.15" customHeight="1">
      <c r="A223" s="38"/>
      <c r="B223" s="39"/>
      <c r="C223" s="217" t="s">
        <v>417</v>
      </c>
      <c r="D223" s="217" t="s">
        <v>141</v>
      </c>
      <c r="E223" s="218" t="s">
        <v>540</v>
      </c>
      <c r="F223" s="219" t="s">
        <v>541</v>
      </c>
      <c r="G223" s="220" t="s">
        <v>276</v>
      </c>
      <c r="H223" s="221">
        <v>450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140</v>
      </c>
      <c r="AT223" s="229" t="s">
        <v>141</v>
      </c>
      <c r="AU223" s="229" t="s">
        <v>86</v>
      </c>
      <c r="AY223" s="17" t="s">
        <v>137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140</v>
      </c>
      <c r="BM223" s="229" t="s">
        <v>1040</v>
      </c>
    </row>
    <row r="224" s="2" customFormat="1">
      <c r="A224" s="38"/>
      <c r="B224" s="39"/>
      <c r="C224" s="40"/>
      <c r="D224" s="231" t="s">
        <v>146</v>
      </c>
      <c r="E224" s="40"/>
      <c r="F224" s="232" t="s">
        <v>543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146</v>
      </c>
      <c r="AU224" s="17" t="s">
        <v>86</v>
      </c>
    </row>
    <row r="225" s="2" customFormat="1">
      <c r="A225" s="38"/>
      <c r="B225" s="39"/>
      <c r="C225" s="40"/>
      <c r="D225" s="250" t="s">
        <v>185</v>
      </c>
      <c r="E225" s="40"/>
      <c r="F225" s="251" t="s">
        <v>544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185</v>
      </c>
      <c r="AU225" s="17" t="s">
        <v>86</v>
      </c>
    </row>
    <row r="226" s="13" customFormat="1">
      <c r="A226" s="13"/>
      <c r="B226" s="237"/>
      <c r="C226" s="238"/>
      <c r="D226" s="231" t="s">
        <v>150</v>
      </c>
      <c r="E226" s="239" t="s">
        <v>1</v>
      </c>
      <c r="F226" s="240" t="s">
        <v>1041</v>
      </c>
      <c r="G226" s="238"/>
      <c r="H226" s="241">
        <v>411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150</v>
      </c>
      <c r="AU226" s="247" t="s">
        <v>86</v>
      </c>
      <c r="AV226" s="13" t="s">
        <v>86</v>
      </c>
      <c r="AW226" s="13" t="s">
        <v>32</v>
      </c>
      <c r="AX226" s="13" t="s">
        <v>76</v>
      </c>
      <c r="AY226" s="247" t="s">
        <v>137</v>
      </c>
    </row>
    <row r="227" s="13" customFormat="1">
      <c r="A227" s="13"/>
      <c r="B227" s="237"/>
      <c r="C227" s="238"/>
      <c r="D227" s="231" t="s">
        <v>150</v>
      </c>
      <c r="E227" s="239" t="s">
        <v>1</v>
      </c>
      <c r="F227" s="240" t="s">
        <v>1042</v>
      </c>
      <c r="G227" s="238"/>
      <c r="H227" s="241">
        <v>39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150</v>
      </c>
      <c r="AU227" s="247" t="s">
        <v>86</v>
      </c>
      <c r="AV227" s="13" t="s">
        <v>86</v>
      </c>
      <c r="AW227" s="13" t="s">
        <v>32</v>
      </c>
      <c r="AX227" s="13" t="s">
        <v>76</v>
      </c>
      <c r="AY227" s="247" t="s">
        <v>137</v>
      </c>
    </row>
    <row r="228" s="15" customFormat="1">
      <c r="A228" s="15"/>
      <c r="B228" s="266"/>
      <c r="C228" s="267"/>
      <c r="D228" s="231" t="s">
        <v>150</v>
      </c>
      <c r="E228" s="268" t="s">
        <v>1</v>
      </c>
      <c r="F228" s="269" t="s">
        <v>298</v>
      </c>
      <c r="G228" s="267"/>
      <c r="H228" s="270">
        <v>450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6" t="s">
        <v>150</v>
      </c>
      <c r="AU228" s="276" t="s">
        <v>86</v>
      </c>
      <c r="AV228" s="15" t="s">
        <v>140</v>
      </c>
      <c r="AW228" s="15" t="s">
        <v>32</v>
      </c>
      <c r="AX228" s="15" t="s">
        <v>84</v>
      </c>
      <c r="AY228" s="276" t="s">
        <v>137</v>
      </c>
    </row>
    <row r="229" s="2" customFormat="1" ht="24.15" customHeight="1">
      <c r="A229" s="38"/>
      <c r="B229" s="39"/>
      <c r="C229" s="217" t="s">
        <v>7</v>
      </c>
      <c r="D229" s="217" t="s">
        <v>141</v>
      </c>
      <c r="E229" s="218" t="s">
        <v>1043</v>
      </c>
      <c r="F229" s="219" t="s">
        <v>1044</v>
      </c>
      <c r="G229" s="220" t="s">
        <v>276</v>
      </c>
      <c r="H229" s="221">
        <v>1413.5999999999999</v>
      </c>
      <c r="I229" s="222"/>
      <c r="J229" s="223">
        <f>ROUND(I229*H229,2)</f>
        <v>0</v>
      </c>
      <c r="K229" s="224"/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140</v>
      </c>
      <c r="AT229" s="229" t="s">
        <v>141</v>
      </c>
      <c r="AU229" s="229" t="s">
        <v>86</v>
      </c>
      <c r="AY229" s="17" t="s">
        <v>137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140</v>
      </c>
      <c r="BM229" s="229" t="s">
        <v>1045</v>
      </c>
    </row>
    <row r="230" s="2" customFormat="1">
      <c r="A230" s="38"/>
      <c r="B230" s="39"/>
      <c r="C230" s="40"/>
      <c r="D230" s="231" t="s">
        <v>146</v>
      </c>
      <c r="E230" s="40"/>
      <c r="F230" s="232" t="s">
        <v>1046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146</v>
      </c>
      <c r="AU230" s="17" t="s">
        <v>86</v>
      </c>
    </row>
    <row r="231" s="2" customFormat="1">
      <c r="A231" s="38"/>
      <c r="B231" s="39"/>
      <c r="C231" s="40"/>
      <c r="D231" s="250" t="s">
        <v>185</v>
      </c>
      <c r="E231" s="40"/>
      <c r="F231" s="251" t="s">
        <v>1047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185</v>
      </c>
      <c r="AU231" s="17" t="s">
        <v>86</v>
      </c>
    </row>
    <row r="232" s="13" customFormat="1">
      <c r="A232" s="13"/>
      <c r="B232" s="237"/>
      <c r="C232" s="238"/>
      <c r="D232" s="231" t="s">
        <v>150</v>
      </c>
      <c r="E232" s="239" t="s">
        <v>1</v>
      </c>
      <c r="F232" s="240" t="s">
        <v>1048</v>
      </c>
      <c r="G232" s="238"/>
      <c r="H232" s="241">
        <v>1413.5999999999999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150</v>
      </c>
      <c r="AU232" s="247" t="s">
        <v>86</v>
      </c>
      <c r="AV232" s="13" t="s">
        <v>86</v>
      </c>
      <c r="AW232" s="13" t="s">
        <v>32</v>
      </c>
      <c r="AX232" s="13" t="s">
        <v>84</v>
      </c>
      <c r="AY232" s="247" t="s">
        <v>137</v>
      </c>
    </row>
    <row r="233" s="2" customFormat="1" ht="21.75" customHeight="1">
      <c r="A233" s="38"/>
      <c r="B233" s="39"/>
      <c r="C233" s="217" t="s">
        <v>348</v>
      </c>
      <c r="D233" s="217" t="s">
        <v>141</v>
      </c>
      <c r="E233" s="218" t="s">
        <v>546</v>
      </c>
      <c r="F233" s="219" t="s">
        <v>547</v>
      </c>
      <c r="G233" s="220" t="s">
        <v>276</v>
      </c>
      <c r="H233" s="221">
        <v>2</v>
      </c>
      <c r="I233" s="222"/>
      <c r="J233" s="223">
        <f>ROUND(I233*H233,2)</f>
        <v>0</v>
      </c>
      <c r="K233" s="224"/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140</v>
      </c>
      <c r="AT233" s="229" t="s">
        <v>141</v>
      </c>
      <c r="AU233" s="229" t="s">
        <v>86</v>
      </c>
      <c r="AY233" s="17" t="s">
        <v>137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140</v>
      </c>
      <c r="BM233" s="229" t="s">
        <v>1049</v>
      </c>
    </row>
    <row r="234" s="2" customFormat="1">
      <c r="A234" s="38"/>
      <c r="B234" s="39"/>
      <c r="C234" s="40"/>
      <c r="D234" s="231" t="s">
        <v>146</v>
      </c>
      <c r="E234" s="40"/>
      <c r="F234" s="232" t="s">
        <v>549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146</v>
      </c>
      <c r="AU234" s="17" t="s">
        <v>86</v>
      </c>
    </row>
    <row r="235" s="2" customFormat="1">
      <c r="A235" s="38"/>
      <c r="B235" s="39"/>
      <c r="C235" s="40"/>
      <c r="D235" s="250" t="s">
        <v>185</v>
      </c>
      <c r="E235" s="40"/>
      <c r="F235" s="251" t="s">
        <v>550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86</v>
      </c>
    </row>
    <row r="236" s="14" customFormat="1">
      <c r="A236" s="14"/>
      <c r="B236" s="256"/>
      <c r="C236" s="257"/>
      <c r="D236" s="231" t="s">
        <v>150</v>
      </c>
      <c r="E236" s="258" t="s">
        <v>1</v>
      </c>
      <c r="F236" s="259" t="s">
        <v>1050</v>
      </c>
      <c r="G236" s="257"/>
      <c r="H236" s="258" t="s">
        <v>1</v>
      </c>
      <c r="I236" s="260"/>
      <c r="J236" s="257"/>
      <c r="K236" s="257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150</v>
      </c>
      <c r="AU236" s="265" t="s">
        <v>86</v>
      </c>
      <c r="AV236" s="14" t="s">
        <v>84</v>
      </c>
      <c r="AW236" s="14" t="s">
        <v>32</v>
      </c>
      <c r="AX236" s="14" t="s">
        <v>76</v>
      </c>
      <c r="AY236" s="265" t="s">
        <v>137</v>
      </c>
    </row>
    <row r="237" s="13" customFormat="1">
      <c r="A237" s="13"/>
      <c r="B237" s="237"/>
      <c r="C237" s="238"/>
      <c r="D237" s="231" t="s">
        <v>150</v>
      </c>
      <c r="E237" s="239" t="s">
        <v>1</v>
      </c>
      <c r="F237" s="240" t="s">
        <v>916</v>
      </c>
      <c r="G237" s="238"/>
      <c r="H237" s="241">
        <v>2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150</v>
      </c>
      <c r="AU237" s="247" t="s">
        <v>86</v>
      </c>
      <c r="AV237" s="13" t="s">
        <v>86</v>
      </c>
      <c r="AW237" s="13" t="s">
        <v>32</v>
      </c>
      <c r="AX237" s="13" t="s">
        <v>84</v>
      </c>
      <c r="AY237" s="247" t="s">
        <v>137</v>
      </c>
    </row>
    <row r="238" s="12" customFormat="1" ht="22.8" customHeight="1">
      <c r="A238" s="12"/>
      <c r="B238" s="203"/>
      <c r="C238" s="204"/>
      <c r="D238" s="205" t="s">
        <v>75</v>
      </c>
      <c r="E238" s="248" t="s">
        <v>86</v>
      </c>
      <c r="F238" s="248" t="s">
        <v>836</v>
      </c>
      <c r="G238" s="204"/>
      <c r="H238" s="204"/>
      <c r="I238" s="207"/>
      <c r="J238" s="249">
        <f>BK238</f>
        <v>0</v>
      </c>
      <c r="K238" s="204"/>
      <c r="L238" s="209"/>
      <c r="M238" s="210"/>
      <c r="N238" s="211"/>
      <c r="O238" s="211"/>
      <c r="P238" s="212">
        <f>SUM(P239:P268)</f>
        <v>0</v>
      </c>
      <c r="Q238" s="211"/>
      <c r="R238" s="212">
        <f>SUM(R239:R268)</f>
        <v>93.380711539999993</v>
      </c>
      <c r="S238" s="211"/>
      <c r="T238" s="213">
        <f>SUM(T239:T268)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84</v>
      </c>
      <c r="AY238" s="214" t="s">
        <v>137</v>
      </c>
      <c r="BK238" s="216">
        <f>SUM(BK239:BK268)</f>
        <v>0</v>
      </c>
    </row>
    <row r="239" s="2" customFormat="1" ht="33" customHeight="1">
      <c r="A239" s="38"/>
      <c r="B239" s="39"/>
      <c r="C239" s="217" t="s">
        <v>433</v>
      </c>
      <c r="D239" s="217" t="s">
        <v>141</v>
      </c>
      <c r="E239" s="218" t="s">
        <v>1051</v>
      </c>
      <c r="F239" s="219" t="s">
        <v>1052</v>
      </c>
      <c r="G239" s="220" t="s">
        <v>351</v>
      </c>
      <c r="H239" s="221">
        <v>77.546000000000006</v>
      </c>
      <c r="I239" s="222"/>
      <c r="J239" s="223">
        <f>ROUND(I239*H239,2)</f>
        <v>0</v>
      </c>
      <c r="K239" s="224"/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140</v>
      </c>
      <c r="AT239" s="229" t="s">
        <v>141</v>
      </c>
      <c r="AU239" s="229" t="s">
        <v>86</v>
      </c>
      <c r="AY239" s="17" t="s">
        <v>137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140</v>
      </c>
      <c r="BM239" s="229" t="s">
        <v>1053</v>
      </c>
    </row>
    <row r="240" s="2" customFormat="1">
      <c r="A240" s="38"/>
      <c r="B240" s="39"/>
      <c r="C240" s="40"/>
      <c r="D240" s="231" t="s">
        <v>146</v>
      </c>
      <c r="E240" s="40"/>
      <c r="F240" s="232" t="s">
        <v>1054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146</v>
      </c>
      <c r="AU240" s="17" t="s">
        <v>86</v>
      </c>
    </row>
    <row r="241" s="2" customFormat="1">
      <c r="A241" s="38"/>
      <c r="B241" s="39"/>
      <c r="C241" s="40"/>
      <c r="D241" s="250" t="s">
        <v>185</v>
      </c>
      <c r="E241" s="40"/>
      <c r="F241" s="251" t="s">
        <v>1055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185</v>
      </c>
      <c r="AU241" s="17" t="s">
        <v>86</v>
      </c>
    </row>
    <row r="242" s="13" customFormat="1">
      <c r="A242" s="13"/>
      <c r="B242" s="237"/>
      <c r="C242" s="238"/>
      <c r="D242" s="231" t="s">
        <v>150</v>
      </c>
      <c r="E242" s="239" t="s">
        <v>1</v>
      </c>
      <c r="F242" s="240" t="s">
        <v>1056</v>
      </c>
      <c r="G242" s="238"/>
      <c r="H242" s="241">
        <v>77.546000000000006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150</v>
      </c>
      <c r="AU242" s="247" t="s">
        <v>86</v>
      </c>
      <c r="AV242" s="13" t="s">
        <v>86</v>
      </c>
      <c r="AW242" s="13" t="s">
        <v>32</v>
      </c>
      <c r="AX242" s="13" t="s">
        <v>84</v>
      </c>
      <c r="AY242" s="247" t="s">
        <v>137</v>
      </c>
    </row>
    <row r="243" s="2" customFormat="1" ht="33" customHeight="1">
      <c r="A243" s="38"/>
      <c r="B243" s="39"/>
      <c r="C243" s="217" t="s">
        <v>594</v>
      </c>
      <c r="D243" s="217" t="s">
        <v>141</v>
      </c>
      <c r="E243" s="218" t="s">
        <v>1057</v>
      </c>
      <c r="F243" s="219" t="s">
        <v>1058</v>
      </c>
      <c r="G243" s="220" t="s">
        <v>276</v>
      </c>
      <c r="H243" s="221">
        <v>465.14999999999998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0.00031</v>
      </c>
      <c r="R243" s="227">
        <f>Q243*H243</f>
        <v>0.14419650000000001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140</v>
      </c>
      <c r="AT243" s="229" t="s">
        <v>141</v>
      </c>
      <c r="AU243" s="229" t="s">
        <v>86</v>
      </c>
      <c r="AY243" s="17" t="s">
        <v>137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140</v>
      </c>
      <c r="BM243" s="229" t="s">
        <v>1059</v>
      </c>
    </row>
    <row r="244" s="2" customFormat="1">
      <c r="A244" s="38"/>
      <c r="B244" s="39"/>
      <c r="C244" s="40"/>
      <c r="D244" s="231" t="s">
        <v>146</v>
      </c>
      <c r="E244" s="40"/>
      <c r="F244" s="232" t="s">
        <v>1060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146</v>
      </c>
      <c r="AU244" s="17" t="s">
        <v>86</v>
      </c>
    </row>
    <row r="245" s="2" customFormat="1">
      <c r="A245" s="38"/>
      <c r="B245" s="39"/>
      <c r="C245" s="40"/>
      <c r="D245" s="250" t="s">
        <v>185</v>
      </c>
      <c r="E245" s="40"/>
      <c r="F245" s="251" t="s">
        <v>1061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86</v>
      </c>
    </row>
    <row r="246" s="13" customFormat="1">
      <c r="A246" s="13"/>
      <c r="B246" s="237"/>
      <c r="C246" s="238"/>
      <c r="D246" s="231" t="s">
        <v>150</v>
      </c>
      <c r="E246" s="239" t="s">
        <v>1</v>
      </c>
      <c r="F246" s="240" t="s">
        <v>1062</v>
      </c>
      <c r="G246" s="238"/>
      <c r="H246" s="241">
        <v>465.14999999999998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150</v>
      </c>
      <c r="AU246" s="247" t="s">
        <v>86</v>
      </c>
      <c r="AV246" s="13" t="s">
        <v>86</v>
      </c>
      <c r="AW246" s="13" t="s">
        <v>32</v>
      </c>
      <c r="AX246" s="13" t="s">
        <v>84</v>
      </c>
      <c r="AY246" s="247" t="s">
        <v>137</v>
      </c>
    </row>
    <row r="247" s="2" customFormat="1" ht="24.15" customHeight="1">
      <c r="A247" s="38"/>
      <c r="B247" s="39"/>
      <c r="C247" s="277" t="s">
        <v>269</v>
      </c>
      <c r="D247" s="277" t="s">
        <v>508</v>
      </c>
      <c r="E247" s="278" t="s">
        <v>1063</v>
      </c>
      <c r="F247" s="279" t="s">
        <v>1064</v>
      </c>
      <c r="G247" s="280" t="s">
        <v>276</v>
      </c>
      <c r="H247" s="281">
        <v>474.43299999999999</v>
      </c>
      <c r="I247" s="282"/>
      <c r="J247" s="283">
        <f>ROUND(I247*H247,2)</f>
        <v>0</v>
      </c>
      <c r="K247" s="284"/>
      <c r="L247" s="285"/>
      <c r="M247" s="286" t="s">
        <v>1</v>
      </c>
      <c r="N247" s="287" t="s">
        <v>41</v>
      </c>
      <c r="O247" s="91"/>
      <c r="P247" s="227">
        <f>O247*H247</f>
        <v>0</v>
      </c>
      <c r="Q247" s="227">
        <v>0.00020000000000000001</v>
      </c>
      <c r="R247" s="227">
        <f>Q247*H247</f>
        <v>0.094886600000000002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192</v>
      </c>
      <c r="AT247" s="229" t="s">
        <v>508</v>
      </c>
      <c r="AU247" s="229" t="s">
        <v>86</v>
      </c>
      <c r="AY247" s="17" t="s">
        <v>137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140</v>
      </c>
      <c r="BM247" s="229" t="s">
        <v>1065</v>
      </c>
    </row>
    <row r="248" s="2" customFormat="1">
      <c r="A248" s="38"/>
      <c r="B248" s="39"/>
      <c r="C248" s="40"/>
      <c r="D248" s="231" t="s">
        <v>146</v>
      </c>
      <c r="E248" s="40"/>
      <c r="F248" s="232" t="s">
        <v>1066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146</v>
      </c>
      <c r="AU248" s="17" t="s">
        <v>86</v>
      </c>
    </row>
    <row r="249" s="13" customFormat="1">
      <c r="A249" s="13"/>
      <c r="B249" s="237"/>
      <c r="C249" s="238"/>
      <c r="D249" s="231" t="s">
        <v>150</v>
      </c>
      <c r="E249" s="239" t="s">
        <v>1</v>
      </c>
      <c r="F249" s="240" t="s">
        <v>1067</v>
      </c>
      <c r="G249" s="238"/>
      <c r="H249" s="241">
        <v>474.43299999999999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150</v>
      </c>
      <c r="AU249" s="247" t="s">
        <v>86</v>
      </c>
      <c r="AV249" s="13" t="s">
        <v>86</v>
      </c>
      <c r="AW249" s="13" t="s">
        <v>32</v>
      </c>
      <c r="AX249" s="13" t="s">
        <v>84</v>
      </c>
      <c r="AY249" s="247" t="s">
        <v>137</v>
      </c>
    </row>
    <row r="250" s="2" customFormat="1" ht="21.75" customHeight="1">
      <c r="A250" s="38"/>
      <c r="B250" s="39"/>
      <c r="C250" s="217" t="s">
        <v>607</v>
      </c>
      <c r="D250" s="217" t="s">
        <v>141</v>
      </c>
      <c r="E250" s="218" t="s">
        <v>1068</v>
      </c>
      <c r="F250" s="219" t="s">
        <v>1069</v>
      </c>
      <c r="G250" s="220" t="s">
        <v>351</v>
      </c>
      <c r="H250" s="221">
        <v>11.077999999999999</v>
      </c>
      <c r="I250" s="222"/>
      <c r="J250" s="223">
        <f>ROUND(I250*H250,2)</f>
        <v>0</v>
      </c>
      <c r="K250" s="224"/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1.9199999999999999</v>
      </c>
      <c r="R250" s="227">
        <f>Q250*H250</f>
        <v>21.269759999999998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140</v>
      </c>
      <c r="AT250" s="229" t="s">
        <v>141</v>
      </c>
      <c r="AU250" s="229" t="s">
        <v>86</v>
      </c>
      <c r="AY250" s="17" t="s">
        <v>137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140</v>
      </c>
      <c r="BM250" s="229" t="s">
        <v>1070</v>
      </c>
    </row>
    <row r="251" s="2" customFormat="1">
      <c r="A251" s="38"/>
      <c r="B251" s="39"/>
      <c r="C251" s="40"/>
      <c r="D251" s="231" t="s">
        <v>146</v>
      </c>
      <c r="E251" s="40"/>
      <c r="F251" s="232" t="s">
        <v>1069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146</v>
      </c>
      <c r="AU251" s="17" t="s">
        <v>86</v>
      </c>
    </row>
    <row r="252" s="2" customFormat="1">
      <c r="A252" s="38"/>
      <c r="B252" s="39"/>
      <c r="C252" s="40"/>
      <c r="D252" s="250" t="s">
        <v>185</v>
      </c>
      <c r="E252" s="40"/>
      <c r="F252" s="251" t="s">
        <v>1071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185</v>
      </c>
      <c r="AU252" s="17" t="s">
        <v>86</v>
      </c>
    </row>
    <row r="253" s="14" customFormat="1">
      <c r="A253" s="14"/>
      <c r="B253" s="256"/>
      <c r="C253" s="257"/>
      <c r="D253" s="231" t="s">
        <v>150</v>
      </c>
      <c r="E253" s="258" t="s">
        <v>1</v>
      </c>
      <c r="F253" s="259" t="s">
        <v>1072</v>
      </c>
      <c r="G253" s="257"/>
      <c r="H253" s="258" t="s">
        <v>1</v>
      </c>
      <c r="I253" s="260"/>
      <c r="J253" s="257"/>
      <c r="K253" s="257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150</v>
      </c>
      <c r="AU253" s="265" t="s">
        <v>86</v>
      </c>
      <c r="AV253" s="14" t="s">
        <v>84</v>
      </c>
      <c r="AW253" s="14" t="s">
        <v>32</v>
      </c>
      <c r="AX253" s="14" t="s">
        <v>76</v>
      </c>
      <c r="AY253" s="265" t="s">
        <v>137</v>
      </c>
    </row>
    <row r="254" s="14" customFormat="1">
      <c r="A254" s="14"/>
      <c r="B254" s="256"/>
      <c r="C254" s="257"/>
      <c r="D254" s="231" t="s">
        <v>150</v>
      </c>
      <c r="E254" s="258" t="s">
        <v>1</v>
      </c>
      <c r="F254" s="259" t="s">
        <v>1073</v>
      </c>
      <c r="G254" s="257"/>
      <c r="H254" s="258" t="s">
        <v>1</v>
      </c>
      <c r="I254" s="260"/>
      <c r="J254" s="257"/>
      <c r="K254" s="257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150</v>
      </c>
      <c r="AU254" s="265" t="s">
        <v>86</v>
      </c>
      <c r="AV254" s="14" t="s">
        <v>84</v>
      </c>
      <c r="AW254" s="14" t="s">
        <v>32</v>
      </c>
      <c r="AX254" s="14" t="s">
        <v>76</v>
      </c>
      <c r="AY254" s="265" t="s">
        <v>137</v>
      </c>
    </row>
    <row r="255" s="13" customFormat="1">
      <c r="A255" s="13"/>
      <c r="B255" s="237"/>
      <c r="C255" s="238"/>
      <c r="D255" s="231" t="s">
        <v>150</v>
      </c>
      <c r="E255" s="239" t="s">
        <v>1</v>
      </c>
      <c r="F255" s="240" t="s">
        <v>1074</v>
      </c>
      <c r="G255" s="238"/>
      <c r="H255" s="241">
        <v>11.077999999999999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150</v>
      </c>
      <c r="AU255" s="247" t="s">
        <v>86</v>
      </c>
      <c r="AV255" s="13" t="s">
        <v>86</v>
      </c>
      <c r="AW255" s="13" t="s">
        <v>32</v>
      </c>
      <c r="AX255" s="13" t="s">
        <v>84</v>
      </c>
      <c r="AY255" s="247" t="s">
        <v>137</v>
      </c>
    </row>
    <row r="256" s="2" customFormat="1" ht="37.8" customHeight="1">
      <c r="A256" s="38"/>
      <c r="B256" s="39"/>
      <c r="C256" s="217" t="s">
        <v>613</v>
      </c>
      <c r="D256" s="217" t="s">
        <v>141</v>
      </c>
      <c r="E256" s="218" t="s">
        <v>1075</v>
      </c>
      <c r="F256" s="219" t="s">
        <v>1076</v>
      </c>
      <c r="G256" s="220" t="s">
        <v>322</v>
      </c>
      <c r="H256" s="221">
        <v>225.99100000000001</v>
      </c>
      <c r="I256" s="222"/>
      <c r="J256" s="223">
        <f>ROUND(I256*H256,2)</f>
        <v>0</v>
      </c>
      <c r="K256" s="224"/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0.31524000000000002</v>
      </c>
      <c r="R256" s="227">
        <f>Q256*H256</f>
        <v>71.241402840000006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140</v>
      </c>
      <c r="AT256" s="229" t="s">
        <v>141</v>
      </c>
      <c r="AU256" s="229" t="s">
        <v>86</v>
      </c>
      <c r="AY256" s="17" t="s">
        <v>137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140</v>
      </c>
      <c r="BM256" s="229" t="s">
        <v>1077</v>
      </c>
    </row>
    <row r="257" s="2" customFormat="1">
      <c r="A257" s="38"/>
      <c r="B257" s="39"/>
      <c r="C257" s="40"/>
      <c r="D257" s="231" t="s">
        <v>146</v>
      </c>
      <c r="E257" s="40"/>
      <c r="F257" s="232" t="s">
        <v>1078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146</v>
      </c>
      <c r="AU257" s="17" t="s">
        <v>86</v>
      </c>
    </row>
    <row r="258" s="2" customFormat="1">
      <c r="A258" s="38"/>
      <c r="B258" s="39"/>
      <c r="C258" s="40"/>
      <c r="D258" s="250" t="s">
        <v>185</v>
      </c>
      <c r="E258" s="40"/>
      <c r="F258" s="251" t="s">
        <v>1079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185</v>
      </c>
      <c r="AU258" s="17" t="s">
        <v>86</v>
      </c>
    </row>
    <row r="259" s="13" customFormat="1">
      <c r="A259" s="13"/>
      <c r="B259" s="237"/>
      <c r="C259" s="238"/>
      <c r="D259" s="231" t="s">
        <v>150</v>
      </c>
      <c r="E259" s="239" t="s">
        <v>1</v>
      </c>
      <c r="F259" s="240" t="s">
        <v>1080</v>
      </c>
      <c r="G259" s="238"/>
      <c r="H259" s="241">
        <v>225.99100000000001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150</v>
      </c>
      <c r="AU259" s="247" t="s">
        <v>86</v>
      </c>
      <c r="AV259" s="13" t="s">
        <v>86</v>
      </c>
      <c r="AW259" s="13" t="s">
        <v>32</v>
      </c>
      <c r="AX259" s="13" t="s">
        <v>84</v>
      </c>
      <c r="AY259" s="247" t="s">
        <v>137</v>
      </c>
    </row>
    <row r="260" s="2" customFormat="1" ht="24.15" customHeight="1">
      <c r="A260" s="38"/>
      <c r="B260" s="39"/>
      <c r="C260" s="217" t="s">
        <v>621</v>
      </c>
      <c r="D260" s="217" t="s">
        <v>141</v>
      </c>
      <c r="E260" s="218" t="s">
        <v>1081</v>
      </c>
      <c r="F260" s="219" t="s">
        <v>1082</v>
      </c>
      <c r="G260" s="220" t="s">
        <v>276</v>
      </c>
      <c r="H260" s="221">
        <v>1413.5999999999999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0.00013999999999999999</v>
      </c>
      <c r="R260" s="227">
        <f>Q260*H260</f>
        <v>0.19790399999999997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140</v>
      </c>
      <c r="AT260" s="229" t="s">
        <v>141</v>
      </c>
      <c r="AU260" s="229" t="s">
        <v>86</v>
      </c>
      <c r="AY260" s="17" t="s">
        <v>137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140</v>
      </c>
      <c r="BM260" s="229" t="s">
        <v>1083</v>
      </c>
    </row>
    <row r="261" s="2" customFormat="1">
      <c r="A261" s="38"/>
      <c r="B261" s="39"/>
      <c r="C261" s="40"/>
      <c r="D261" s="231" t="s">
        <v>146</v>
      </c>
      <c r="E261" s="40"/>
      <c r="F261" s="232" t="s">
        <v>1084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146</v>
      </c>
      <c r="AU261" s="17" t="s">
        <v>86</v>
      </c>
    </row>
    <row r="262" s="2" customFormat="1">
      <c r="A262" s="38"/>
      <c r="B262" s="39"/>
      <c r="C262" s="40"/>
      <c r="D262" s="250" t="s">
        <v>185</v>
      </c>
      <c r="E262" s="40"/>
      <c r="F262" s="251" t="s">
        <v>1085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185</v>
      </c>
      <c r="AU262" s="17" t="s">
        <v>86</v>
      </c>
    </row>
    <row r="263" s="14" customFormat="1">
      <c r="A263" s="14"/>
      <c r="B263" s="256"/>
      <c r="C263" s="257"/>
      <c r="D263" s="231" t="s">
        <v>150</v>
      </c>
      <c r="E263" s="258" t="s">
        <v>1</v>
      </c>
      <c r="F263" s="259" t="s">
        <v>1086</v>
      </c>
      <c r="G263" s="257"/>
      <c r="H263" s="258" t="s">
        <v>1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150</v>
      </c>
      <c r="AU263" s="265" t="s">
        <v>86</v>
      </c>
      <c r="AV263" s="14" t="s">
        <v>84</v>
      </c>
      <c r="AW263" s="14" t="s">
        <v>32</v>
      </c>
      <c r="AX263" s="14" t="s">
        <v>76</v>
      </c>
      <c r="AY263" s="265" t="s">
        <v>137</v>
      </c>
    </row>
    <row r="264" s="13" customFormat="1">
      <c r="A264" s="13"/>
      <c r="B264" s="237"/>
      <c r="C264" s="238"/>
      <c r="D264" s="231" t="s">
        <v>150</v>
      </c>
      <c r="E264" s="239" t="s">
        <v>1</v>
      </c>
      <c r="F264" s="240" t="s">
        <v>1048</v>
      </c>
      <c r="G264" s="238"/>
      <c r="H264" s="241">
        <v>1413.5999999999999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150</v>
      </c>
      <c r="AU264" s="247" t="s">
        <v>86</v>
      </c>
      <c r="AV264" s="13" t="s">
        <v>86</v>
      </c>
      <c r="AW264" s="13" t="s">
        <v>32</v>
      </c>
      <c r="AX264" s="13" t="s">
        <v>84</v>
      </c>
      <c r="AY264" s="247" t="s">
        <v>137</v>
      </c>
    </row>
    <row r="265" s="2" customFormat="1" ht="24.15" customHeight="1">
      <c r="A265" s="38"/>
      <c r="B265" s="39"/>
      <c r="C265" s="277" t="s">
        <v>628</v>
      </c>
      <c r="D265" s="277" t="s">
        <v>508</v>
      </c>
      <c r="E265" s="278" t="s">
        <v>1087</v>
      </c>
      <c r="F265" s="279" t="s">
        <v>1088</v>
      </c>
      <c r="G265" s="280" t="s">
        <v>276</v>
      </c>
      <c r="H265" s="281">
        <v>1441.8720000000001</v>
      </c>
      <c r="I265" s="282"/>
      <c r="J265" s="283">
        <f>ROUND(I265*H265,2)</f>
        <v>0</v>
      </c>
      <c r="K265" s="284"/>
      <c r="L265" s="285"/>
      <c r="M265" s="286" t="s">
        <v>1</v>
      </c>
      <c r="N265" s="287" t="s">
        <v>41</v>
      </c>
      <c r="O265" s="91"/>
      <c r="P265" s="227">
        <f>O265*H265</f>
        <v>0</v>
      </c>
      <c r="Q265" s="227">
        <v>0.00029999999999999997</v>
      </c>
      <c r="R265" s="227">
        <f>Q265*H265</f>
        <v>0.43256159999999999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192</v>
      </c>
      <c r="AT265" s="229" t="s">
        <v>508</v>
      </c>
      <c r="AU265" s="229" t="s">
        <v>86</v>
      </c>
      <c r="AY265" s="17" t="s">
        <v>137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140</v>
      </c>
      <c r="BM265" s="229" t="s">
        <v>1089</v>
      </c>
    </row>
    <row r="266" s="2" customFormat="1">
      <c r="A266" s="38"/>
      <c r="B266" s="39"/>
      <c r="C266" s="40"/>
      <c r="D266" s="231" t="s">
        <v>146</v>
      </c>
      <c r="E266" s="40"/>
      <c r="F266" s="232" t="s">
        <v>1088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146</v>
      </c>
      <c r="AU266" s="17" t="s">
        <v>86</v>
      </c>
    </row>
    <row r="267" s="14" customFormat="1">
      <c r="A267" s="14"/>
      <c r="B267" s="256"/>
      <c r="C267" s="257"/>
      <c r="D267" s="231" t="s">
        <v>150</v>
      </c>
      <c r="E267" s="258" t="s">
        <v>1</v>
      </c>
      <c r="F267" s="259" t="s">
        <v>1090</v>
      </c>
      <c r="G267" s="257"/>
      <c r="H267" s="258" t="s">
        <v>1</v>
      </c>
      <c r="I267" s="260"/>
      <c r="J267" s="257"/>
      <c r="K267" s="257"/>
      <c r="L267" s="261"/>
      <c r="M267" s="262"/>
      <c r="N267" s="263"/>
      <c r="O267" s="263"/>
      <c r="P267" s="263"/>
      <c r="Q267" s="263"/>
      <c r="R267" s="263"/>
      <c r="S267" s="263"/>
      <c r="T267" s="26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150</v>
      </c>
      <c r="AU267" s="265" t="s">
        <v>86</v>
      </c>
      <c r="AV267" s="14" t="s">
        <v>84</v>
      </c>
      <c r="AW267" s="14" t="s">
        <v>32</v>
      </c>
      <c r="AX267" s="14" t="s">
        <v>76</v>
      </c>
      <c r="AY267" s="265" t="s">
        <v>137</v>
      </c>
    </row>
    <row r="268" s="13" customFormat="1">
      <c r="A268" s="13"/>
      <c r="B268" s="237"/>
      <c r="C268" s="238"/>
      <c r="D268" s="231" t="s">
        <v>150</v>
      </c>
      <c r="E268" s="239" t="s">
        <v>1</v>
      </c>
      <c r="F268" s="240" t="s">
        <v>1091</v>
      </c>
      <c r="G268" s="238"/>
      <c r="H268" s="241">
        <v>1441.8720000000001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150</v>
      </c>
      <c r="AU268" s="247" t="s">
        <v>86</v>
      </c>
      <c r="AV268" s="13" t="s">
        <v>86</v>
      </c>
      <c r="AW268" s="13" t="s">
        <v>32</v>
      </c>
      <c r="AX268" s="13" t="s">
        <v>84</v>
      </c>
      <c r="AY268" s="247" t="s">
        <v>137</v>
      </c>
    </row>
    <row r="269" s="12" customFormat="1" ht="22.8" customHeight="1">
      <c r="A269" s="12"/>
      <c r="B269" s="203"/>
      <c r="C269" s="204"/>
      <c r="D269" s="205" t="s">
        <v>75</v>
      </c>
      <c r="E269" s="248" t="s">
        <v>140</v>
      </c>
      <c r="F269" s="248" t="s">
        <v>1092</v>
      </c>
      <c r="G269" s="204"/>
      <c r="H269" s="204"/>
      <c r="I269" s="207"/>
      <c r="J269" s="249">
        <f>BK269</f>
        <v>0</v>
      </c>
      <c r="K269" s="204"/>
      <c r="L269" s="209"/>
      <c r="M269" s="210"/>
      <c r="N269" s="211"/>
      <c r="O269" s="211"/>
      <c r="P269" s="212">
        <f>SUM(P270:P274)</f>
        <v>0</v>
      </c>
      <c r="Q269" s="211"/>
      <c r="R269" s="212">
        <f>SUM(R270:R274)</f>
        <v>1.48722</v>
      </c>
      <c r="S269" s="211"/>
      <c r="T269" s="213">
        <f>SUM(T270:T274)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84</v>
      </c>
      <c r="AT269" s="215" t="s">
        <v>75</v>
      </c>
      <c r="AU269" s="215" t="s">
        <v>84</v>
      </c>
      <c r="AY269" s="214" t="s">
        <v>137</v>
      </c>
      <c r="BK269" s="216">
        <f>SUM(BK270:BK274)</f>
        <v>0</v>
      </c>
    </row>
    <row r="270" s="2" customFormat="1" ht="24.15" customHeight="1">
      <c r="A270" s="38"/>
      <c r="B270" s="39"/>
      <c r="C270" s="217" t="s">
        <v>635</v>
      </c>
      <c r="D270" s="217" t="s">
        <v>141</v>
      </c>
      <c r="E270" s="218" t="s">
        <v>1093</v>
      </c>
      <c r="F270" s="219" t="s">
        <v>1094</v>
      </c>
      <c r="G270" s="220" t="s">
        <v>276</v>
      </c>
      <c r="H270" s="221">
        <v>6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41</v>
      </c>
      <c r="O270" s="91"/>
      <c r="P270" s="227">
        <f>O270*H270</f>
        <v>0</v>
      </c>
      <c r="Q270" s="227">
        <v>0.24787000000000001</v>
      </c>
      <c r="R270" s="227">
        <f>Q270*H270</f>
        <v>1.48722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140</v>
      </c>
      <c r="AT270" s="229" t="s">
        <v>141</v>
      </c>
      <c r="AU270" s="229" t="s">
        <v>86</v>
      </c>
      <c r="AY270" s="17" t="s">
        <v>137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140</v>
      </c>
      <c r="BM270" s="229" t="s">
        <v>1095</v>
      </c>
    </row>
    <row r="271" s="2" customFormat="1">
      <c r="A271" s="38"/>
      <c r="B271" s="39"/>
      <c r="C271" s="40"/>
      <c r="D271" s="231" t="s">
        <v>146</v>
      </c>
      <c r="E271" s="40"/>
      <c r="F271" s="232" t="s">
        <v>1096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146</v>
      </c>
      <c r="AU271" s="17" t="s">
        <v>86</v>
      </c>
    </row>
    <row r="272" s="2" customFormat="1">
      <c r="A272" s="38"/>
      <c r="B272" s="39"/>
      <c r="C272" s="40"/>
      <c r="D272" s="250" t="s">
        <v>185</v>
      </c>
      <c r="E272" s="40"/>
      <c r="F272" s="251" t="s">
        <v>1097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185</v>
      </c>
      <c r="AU272" s="17" t="s">
        <v>86</v>
      </c>
    </row>
    <row r="273" s="14" customFormat="1">
      <c r="A273" s="14"/>
      <c r="B273" s="256"/>
      <c r="C273" s="257"/>
      <c r="D273" s="231" t="s">
        <v>150</v>
      </c>
      <c r="E273" s="258" t="s">
        <v>1</v>
      </c>
      <c r="F273" s="259" t="s">
        <v>1098</v>
      </c>
      <c r="G273" s="257"/>
      <c r="H273" s="258" t="s">
        <v>1</v>
      </c>
      <c r="I273" s="260"/>
      <c r="J273" s="257"/>
      <c r="K273" s="257"/>
      <c r="L273" s="261"/>
      <c r="M273" s="262"/>
      <c r="N273" s="263"/>
      <c r="O273" s="263"/>
      <c r="P273" s="263"/>
      <c r="Q273" s="263"/>
      <c r="R273" s="263"/>
      <c r="S273" s="263"/>
      <c r="T273" s="26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5" t="s">
        <v>150</v>
      </c>
      <c r="AU273" s="265" t="s">
        <v>86</v>
      </c>
      <c r="AV273" s="14" t="s">
        <v>84</v>
      </c>
      <c r="AW273" s="14" t="s">
        <v>32</v>
      </c>
      <c r="AX273" s="14" t="s">
        <v>76</v>
      </c>
      <c r="AY273" s="265" t="s">
        <v>137</v>
      </c>
    </row>
    <row r="274" s="13" customFormat="1">
      <c r="A274" s="13"/>
      <c r="B274" s="237"/>
      <c r="C274" s="238"/>
      <c r="D274" s="231" t="s">
        <v>150</v>
      </c>
      <c r="E274" s="239" t="s">
        <v>1</v>
      </c>
      <c r="F274" s="240" t="s">
        <v>1099</v>
      </c>
      <c r="G274" s="238"/>
      <c r="H274" s="241">
        <v>6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150</v>
      </c>
      <c r="AU274" s="247" t="s">
        <v>86</v>
      </c>
      <c r="AV274" s="13" t="s">
        <v>86</v>
      </c>
      <c r="AW274" s="13" t="s">
        <v>32</v>
      </c>
      <c r="AX274" s="13" t="s">
        <v>84</v>
      </c>
      <c r="AY274" s="247" t="s">
        <v>137</v>
      </c>
    </row>
    <row r="275" s="12" customFormat="1" ht="22.8" customHeight="1">
      <c r="A275" s="12"/>
      <c r="B275" s="203"/>
      <c r="C275" s="204"/>
      <c r="D275" s="205" t="s">
        <v>75</v>
      </c>
      <c r="E275" s="248" t="s">
        <v>170</v>
      </c>
      <c r="F275" s="248" t="s">
        <v>552</v>
      </c>
      <c r="G275" s="204"/>
      <c r="H275" s="204"/>
      <c r="I275" s="207"/>
      <c r="J275" s="249">
        <f>BK275</f>
        <v>0</v>
      </c>
      <c r="K275" s="204"/>
      <c r="L275" s="209"/>
      <c r="M275" s="210"/>
      <c r="N275" s="211"/>
      <c r="O275" s="211"/>
      <c r="P275" s="212">
        <f>SUM(P276:P365)</f>
        <v>0</v>
      </c>
      <c r="Q275" s="211"/>
      <c r="R275" s="212">
        <f>SUM(R276:R365)</f>
        <v>106.1257626</v>
      </c>
      <c r="S275" s="211"/>
      <c r="T275" s="213">
        <f>SUM(T276:T365)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84</v>
      </c>
      <c r="AT275" s="215" t="s">
        <v>75</v>
      </c>
      <c r="AU275" s="215" t="s">
        <v>84</v>
      </c>
      <c r="AY275" s="214" t="s">
        <v>137</v>
      </c>
      <c r="BK275" s="216">
        <f>SUM(BK276:BK365)</f>
        <v>0</v>
      </c>
    </row>
    <row r="276" s="2" customFormat="1" ht="24.15" customHeight="1">
      <c r="A276" s="38"/>
      <c r="B276" s="39"/>
      <c r="C276" s="217" t="s">
        <v>640</v>
      </c>
      <c r="D276" s="217" t="s">
        <v>141</v>
      </c>
      <c r="E276" s="218" t="s">
        <v>553</v>
      </c>
      <c r="F276" s="219" t="s">
        <v>554</v>
      </c>
      <c r="G276" s="220" t="s">
        <v>276</v>
      </c>
      <c r="H276" s="221">
        <v>417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140</v>
      </c>
      <c r="AT276" s="229" t="s">
        <v>141</v>
      </c>
      <c r="AU276" s="229" t="s">
        <v>86</v>
      </c>
      <c r="AY276" s="17" t="s">
        <v>137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84</v>
      </c>
      <c r="BK276" s="230">
        <f>ROUND(I276*H276,2)</f>
        <v>0</v>
      </c>
      <c r="BL276" s="17" t="s">
        <v>140</v>
      </c>
      <c r="BM276" s="229" t="s">
        <v>1100</v>
      </c>
    </row>
    <row r="277" s="2" customFormat="1">
      <c r="A277" s="38"/>
      <c r="B277" s="39"/>
      <c r="C277" s="40"/>
      <c r="D277" s="231" t="s">
        <v>146</v>
      </c>
      <c r="E277" s="40"/>
      <c r="F277" s="232" t="s">
        <v>556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146</v>
      </c>
      <c r="AU277" s="17" t="s">
        <v>86</v>
      </c>
    </row>
    <row r="278" s="2" customFormat="1">
      <c r="A278" s="38"/>
      <c r="B278" s="39"/>
      <c r="C278" s="40"/>
      <c r="D278" s="250" t="s">
        <v>185</v>
      </c>
      <c r="E278" s="40"/>
      <c r="F278" s="251" t="s">
        <v>557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185</v>
      </c>
      <c r="AU278" s="17" t="s">
        <v>86</v>
      </c>
    </row>
    <row r="279" s="14" customFormat="1">
      <c r="A279" s="14"/>
      <c r="B279" s="256"/>
      <c r="C279" s="257"/>
      <c r="D279" s="231" t="s">
        <v>150</v>
      </c>
      <c r="E279" s="258" t="s">
        <v>1</v>
      </c>
      <c r="F279" s="259" t="s">
        <v>558</v>
      </c>
      <c r="G279" s="257"/>
      <c r="H279" s="258" t="s">
        <v>1</v>
      </c>
      <c r="I279" s="260"/>
      <c r="J279" s="257"/>
      <c r="K279" s="257"/>
      <c r="L279" s="261"/>
      <c r="M279" s="262"/>
      <c r="N279" s="263"/>
      <c r="O279" s="263"/>
      <c r="P279" s="263"/>
      <c r="Q279" s="263"/>
      <c r="R279" s="263"/>
      <c r="S279" s="263"/>
      <c r="T279" s="26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5" t="s">
        <v>150</v>
      </c>
      <c r="AU279" s="265" t="s">
        <v>86</v>
      </c>
      <c r="AV279" s="14" t="s">
        <v>84</v>
      </c>
      <c r="AW279" s="14" t="s">
        <v>32</v>
      </c>
      <c r="AX279" s="14" t="s">
        <v>76</v>
      </c>
      <c r="AY279" s="265" t="s">
        <v>137</v>
      </c>
    </row>
    <row r="280" s="13" customFormat="1">
      <c r="A280" s="13"/>
      <c r="B280" s="237"/>
      <c r="C280" s="238"/>
      <c r="D280" s="231" t="s">
        <v>150</v>
      </c>
      <c r="E280" s="239" t="s">
        <v>1</v>
      </c>
      <c r="F280" s="240" t="s">
        <v>1101</v>
      </c>
      <c r="G280" s="238"/>
      <c r="H280" s="241">
        <v>6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150</v>
      </c>
      <c r="AU280" s="247" t="s">
        <v>86</v>
      </c>
      <c r="AV280" s="13" t="s">
        <v>86</v>
      </c>
      <c r="AW280" s="13" t="s">
        <v>32</v>
      </c>
      <c r="AX280" s="13" t="s">
        <v>76</v>
      </c>
      <c r="AY280" s="247" t="s">
        <v>137</v>
      </c>
    </row>
    <row r="281" s="13" customFormat="1">
      <c r="A281" s="13"/>
      <c r="B281" s="237"/>
      <c r="C281" s="238"/>
      <c r="D281" s="231" t="s">
        <v>150</v>
      </c>
      <c r="E281" s="239" t="s">
        <v>1</v>
      </c>
      <c r="F281" s="240" t="s">
        <v>1102</v>
      </c>
      <c r="G281" s="238"/>
      <c r="H281" s="241">
        <v>411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150</v>
      </c>
      <c r="AU281" s="247" t="s">
        <v>86</v>
      </c>
      <c r="AV281" s="13" t="s">
        <v>86</v>
      </c>
      <c r="AW281" s="13" t="s">
        <v>32</v>
      </c>
      <c r="AX281" s="13" t="s">
        <v>76</v>
      </c>
      <c r="AY281" s="247" t="s">
        <v>137</v>
      </c>
    </row>
    <row r="282" s="15" customFormat="1">
      <c r="A282" s="15"/>
      <c r="B282" s="266"/>
      <c r="C282" s="267"/>
      <c r="D282" s="231" t="s">
        <v>150</v>
      </c>
      <c r="E282" s="268" t="s">
        <v>1</v>
      </c>
      <c r="F282" s="269" t="s">
        <v>298</v>
      </c>
      <c r="G282" s="267"/>
      <c r="H282" s="270">
        <v>417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6" t="s">
        <v>150</v>
      </c>
      <c r="AU282" s="276" t="s">
        <v>86</v>
      </c>
      <c r="AV282" s="15" t="s">
        <v>140</v>
      </c>
      <c r="AW282" s="15" t="s">
        <v>32</v>
      </c>
      <c r="AX282" s="15" t="s">
        <v>84</v>
      </c>
      <c r="AY282" s="276" t="s">
        <v>137</v>
      </c>
    </row>
    <row r="283" s="2" customFormat="1" ht="24.15" customHeight="1">
      <c r="A283" s="38"/>
      <c r="B283" s="39"/>
      <c r="C283" s="217" t="s">
        <v>647</v>
      </c>
      <c r="D283" s="217" t="s">
        <v>141</v>
      </c>
      <c r="E283" s="218" t="s">
        <v>1103</v>
      </c>
      <c r="F283" s="219" t="s">
        <v>554</v>
      </c>
      <c r="G283" s="220" t="s">
        <v>276</v>
      </c>
      <c r="H283" s="221">
        <v>1413.5999999999999</v>
      </c>
      <c r="I283" s="222"/>
      <c r="J283" s="223">
        <f>ROUND(I283*H283,2)</f>
        <v>0</v>
      </c>
      <c r="K283" s="224"/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140</v>
      </c>
      <c r="AT283" s="229" t="s">
        <v>141</v>
      </c>
      <c r="AU283" s="229" t="s">
        <v>86</v>
      </c>
      <c r="AY283" s="17" t="s">
        <v>137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140</v>
      </c>
      <c r="BM283" s="229" t="s">
        <v>1104</v>
      </c>
    </row>
    <row r="284" s="2" customFormat="1">
      <c r="A284" s="38"/>
      <c r="B284" s="39"/>
      <c r="C284" s="40"/>
      <c r="D284" s="231" t="s">
        <v>146</v>
      </c>
      <c r="E284" s="40"/>
      <c r="F284" s="232" t="s">
        <v>556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146</v>
      </c>
      <c r="AU284" s="17" t="s">
        <v>86</v>
      </c>
    </row>
    <row r="285" s="14" customFormat="1">
      <c r="A285" s="14"/>
      <c r="B285" s="256"/>
      <c r="C285" s="257"/>
      <c r="D285" s="231" t="s">
        <v>150</v>
      </c>
      <c r="E285" s="258" t="s">
        <v>1</v>
      </c>
      <c r="F285" s="259" t="s">
        <v>1105</v>
      </c>
      <c r="G285" s="257"/>
      <c r="H285" s="258" t="s">
        <v>1</v>
      </c>
      <c r="I285" s="260"/>
      <c r="J285" s="257"/>
      <c r="K285" s="257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150</v>
      </c>
      <c r="AU285" s="265" t="s">
        <v>86</v>
      </c>
      <c r="AV285" s="14" t="s">
        <v>84</v>
      </c>
      <c r="AW285" s="14" t="s">
        <v>32</v>
      </c>
      <c r="AX285" s="14" t="s">
        <v>76</v>
      </c>
      <c r="AY285" s="265" t="s">
        <v>137</v>
      </c>
    </row>
    <row r="286" s="13" customFormat="1">
      <c r="A286" s="13"/>
      <c r="B286" s="237"/>
      <c r="C286" s="238"/>
      <c r="D286" s="231" t="s">
        <v>150</v>
      </c>
      <c r="E286" s="239" t="s">
        <v>1</v>
      </c>
      <c r="F286" s="240" t="s">
        <v>1048</v>
      </c>
      <c r="G286" s="238"/>
      <c r="H286" s="241">
        <v>1413.5999999999999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150</v>
      </c>
      <c r="AU286" s="247" t="s">
        <v>86</v>
      </c>
      <c r="AV286" s="13" t="s">
        <v>86</v>
      </c>
      <c r="AW286" s="13" t="s">
        <v>32</v>
      </c>
      <c r="AX286" s="13" t="s">
        <v>84</v>
      </c>
      <c r="AY286" s="247" t="s">
        <v>137</v>
      </c>
    </row>
    <row r="287" s="2" customFormat="1" ht="24.15" customHeight="1">
      <c r="A287" s="38"/>
      <c r="B287" s="39"/>
      <c r="C287" s="217" t="s">
        <v>651</v>
      </c>
      <c r="D287" s="217" t="s">
        <v>141</v>
      </c>
      <c r="E287" s="218" t="s">
        <v>1106</v>
      </c>
      <c r="F287" s="219" t="s">
        <v>1107</v>
      </c>
      <c r="G287" s="220" t="s">
        <v>276</v>
      </c>
      <c r="H287" s="221">
        <v>1217</v>
      </c>
      <c r="I287" s="222"/>
      <c r="J287" s="223">
        <f>ROUND(I287*H287,2)</f>
        <v>0</v>
      </c>
      <c r="K287" s="224"/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140</v>
      </c>
      <c r="AT287" s="229" t="s">
        <v>141</v>
      </c>
      <c r="AU287" s="229" t="s">
        <v>86</v>
      </c>
      <c r="AY287" s="17" t="s">
        <v>137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140</v>
      </c>
      <c r="BM287" s="229" t="s">
        <v>1108</v>
      </c>
    </row>
    <row r="288" s="2" customFormat="1">
      <c r="A288" s="38"/>
      <c r="B288" s="39"/>
      <c r="C288" s="40"/>
      <c r="D288" s="231" t="s">
        <v>146</v>
      </c>
      <c r="E288" s="40"/>
      <c r="F288" s="232" t="s">
        <v>1109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146</v>
      </c>
      <c r="AU288" s="17" t="s">
        <v>86</v>
      </c>
    </row>
    <row r="289" s="2" customFormat="1">
      <c r="A289" s="38"/>
      <c r="B289" s="39"/>
      <c r="C289" s="40"/>
      <c r="D289" s="250" t="s">
        <v>185</v>
      </c>
      <c r="E289" s="40"/>
      <c r="F289" s="251" t="s">
        <v>1110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185</v>
      </c>
      <c r="AU289" s="17" t="s">
        <v>86</v>
      </c>
    </row>
    <row r="290" s="14" customFormat="1">
      <c r="A290" s="14"/>
      <c r="B290" s="256"/>
      <c r="C290" s="257"/>
      <c r="D290" s="231" t="s">
        <v>150</v>
      </c>
      <c r="E290" s="258" t="s">
        <v>1</v>
      </c>
      <c r="F290" s="259" t="s">
        <v>1111</v>
      </c>
      <c r="G290" s="257"/>
      <c r="H290" s="258" t="s">
        <v>1</v>
      </c>
      <c r="I290" s="260"/>
      <c r="J290" s="257"/>
      <c r="K290" s="257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150</v>
      </c>
      <c r="AU290" s="265" t="s">
        <v>86</v>
      </c>
      <c r="AV290" s="14" t="s">
        <v>84</v>
      </c>
      <c r="AW290" s="14" t="s">
        <v>32</v>
      </c>
      <c r="AX290" s="14" t="s">
        <v>76</v>
      </c>
      <c r="AY290" s="265" t="s">
        <v>137</v>
      </c>
    </row>
    <row r="291" s="13" customFormat="1">
      <c r="A291" s="13"/>
      <c r="B291" s="237"/>
      <c r="C291" s="238"/>
      <c r="D291" s="231" t="s">
        <v>150</v>
      </c>
      <c r="E291" s="239" t="s">
        <v>1</v>
      </c>
      <c r="F291" s="240" t="s">
        <v>1112</v>
      </c>
      <c r="G291" s="238"/>
      <c r="H291" s="241">
        <v>1178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150</v>
      </c>
      <c r="AU291" s="247" t="s">
        <v>86</v>
      </c>
      <c r="AV291" s="13" t="s">
        <v>86</v>
      </c>
      <c r="AW291" s="13" t="s">
        <v>32</v>
      </c>
      <c r="AX291" s="13" t="s">
        <v>76</v>
      </c>
      <c r="AY291" s="247" t="s">
        <v>137</v>
      </c>
    </row>
    <row r="292" s="13" customFormat="1">
      <c r="A292" s="13"/>
      <c r="B292" s="237"/>
      <c r="C292" s="238"/>
      <c r="D292" s="231" t="s">
        <v>150</v>
      </c>
      <c r="E292" s="239" t="s">
        <v>1</v>
      </c>
      <c r="F292" s="240" t="s">
        <v>1113</v>
      </c>
      <c r="G292" s="238"/>
      <c r="H292" s="241">
        <v>39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150</v>
      </c>
      <c r="AU292" s="247" t="s">
        <v>86</v>
      </c>
      <c r="AV292" s="13" t="s">
        <v>86</v>
      </c>
      <c r="AW292" s="13" t="s">
        <v>32</v>
      </c>
      <c r="AX292" s="13" t="s">
        <v>76</v>
      </c>
      <c r="AY292" s="247" t="s">
        <v>137</v>
      </c>
    </row>
    <row r="293" s="15" customFormat="1">
      <c r="A293" s="15"/>
      <c r="B293" s="266"/>
      <c r="C293" s="267"/>
      <c r="D293" s="231" t="s">
        <v>150</v>
      </c>
      <c r="E293" s="268" t="s">
        <v>1</v>
      </c>
      <c r="F293" s="269" t="s">
        <v>298</v>
      </c>
      <c r="G293" s="267"/>
      <c r="H293" s="270">
        <v>1217</v>
      </c>
      <c r="I293" s="271"/>
      <c r="J293" s="267"/>
      <c r="K293" s="267"/>
      <c r="L293" s="272"/>
      <c r="M293" s="273"/>
      <c r="N293" s="274"/>
      <c r="O293" s="274"/>
      <c r="P293" s="274"/>
      <c r="Q293" s="274"/>
      <c r="R293" s="274"/>
      <c r="S293" s="274"/>
      <c r="T293" s="27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6" t="s">
        <v>150</v>
      </c>
      <c r="AU293" s="276" t="s">
        <v>86</v>
      </c>
      <c r="AV293" s="15" t="s">
        <v>140</v>
      </c>
      <c r="AW293" s="15" t="s">
        <v>32</v>
      </c>
      <c r="AX293" s="15" t="s">
        <v>84</v>
      </c>
      <c r="AY293" s="276" t="s">
        <v>137</v>
      </c>
    </row>
    <row r="294" s="2" customFormat="1" ht="33" customHeight="1">
      <c r="A294" s="38"/>
      <c r="B294" s="39"/>
      <c r="C294" s="217" t="s">
        <v>655</v>
      </c>
      <c r="D294" s="217" t="s">
        <v>141</v>
      </c>
      <c r="E294" s="218" t="s">
        <v>560</v>
      </c>
      <c r="F294" s="219" t="s">
        <v>561</v>
      </c>
      <c r="G294" s="220" t="s">
        <v>276</v>
      </c>
      <c r="H294" s="221">
        <v>1178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140</v>
      </c>
      <c r="AT294" s="229" t="s">
        <v>141</v>
      </c>
      <c r="AU294" s="229" t="s">
        <v>86</v>
      </c>
      <c r="AY294" s="17" t="s">
        <v>137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140</v>
      </c>
      <c r="BM294" s="229" t="s">
        <v>1114</v>
      </c>
    </row>
    <row r="295" s="2" customFormat="1">
      <c r="A295" s="38"/>
      <c r="B295" s="39"/>
      <c r="C295" s="40"/>
      <c r="D295" s="231" t="s">
        <v>146</v>
      </c>
      <c r="E295" s="40"/>
      <c r="F295" s="232" t="s">
        <v>563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86</v>
      </c>
    </row>
    <row r="296" s="2" customFormat="1">
      <c r="A296" s="38"/>
      <c r="B296" s="39"/>
      <c r="C296" s="40"/>
      <c r="D296" s="250" t="s">
        <v>185</v>
      </c>
      <c r="E296" s="40"/>
      <c r="F296" s="251" t="s">
        <v>564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185</v>
      </c>
      <c r="AU296" s="17" t="s">
        <v>86</v>
      </c>
    </row>
    <row r="297" s="14" customFormat="1">
      <c r="A297" s="14"/>
      <c r="B297" s="256"/>
      <c r="C297" s="257"/>
      <c r="D297" s="231" t="s">
        <v>150</v>
      </c>
      <c r="E297" s="258" t="s">
        <v>1</v>
      </c>
      <c r="F297" s="259" t="s">
        <v>565</v>
      </c>
      <c r="G297" s="257"/>
      <c r="H297" s="258" t="s">
        <v>1</v>
      </c>
      <c r="I297" s="260"/>
      <c r="J297" s="257"/>
      <c r="K297" s="257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150</v>
      </c>
      <c r="AU297" s="265" t="s">
        <v>86</v>
      </c>
      <c r="AV297" s="14" t="s">
        <v>84</v>
      </c>
      <c r="AW297" s="14" t="s">
        <v>32</v>
      </c>
      <c r="AX297" s="14" t="s">
        <v>76</v>
      </c>
      <c r="AY297" s="265" t="s">
        <v>137</v>
      </c>
    </row>
    <row r="298" s="14" customFormat="1">
      <c r="A298" s="14"/>
      <c r="B298" s="256"/>
      <c r="C298" s="257"/>
      <c r="D298" s="231" t="s">
        <v>150</v>
      </c>
      <c r="E298" s="258" t="s">
        <v>1</v>
      </c>
      <c r="F298" s="259" t="s">
        <v>566</v>
      </c>
      <c r="G298" s="257"/>
      <c r="H298" s="258" t="s">
        <v>1</v>
      </c>
      <c r="I298" s="260"/>
      <c r="J298" s="257"/>
      <c r="K298" s="257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150</v>
      </c>
      <c r="AU298" s="265" t="s">
        <v>86</v>
      </c>
      <c r="AV298" s="14" t="s">
        <v>84</v>
      </c>
      <c r="AW298" s="14" t="s">
        <v>32</v>
      </c>
      <c r="AX298" s="14" t="s">
        <v>76</v>
      </c>
      <c r="AY298" s="265" t="s">
        <v>137</v>
      </c>
    </row>
    <row r="299" s="13" customFormat="1">
      <c r="A299" s="13"/>
      <c r="B299" s="237"/>
      <c r="C299" s="238"/>
      <c r="D299" s="231" t="s">
        <v>150</v>
      </c>
      <c r="E299" s="239" t="s">
        <v>1</v>
      </c>
      <c r="F299" s="240" t="s">
        <v>904</v>
      </c>
      <c r="G299" s="238"/>
      <c r="H299" s="241">
        <v>1178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150</v>
      </c>
      <c r="AU299" s="247" t="s">
        <v>86</v>
      </c>
      <c r="AV299" s="13" t="s">
        <v>86</v>
      </c>
      <c r="AW299" s="13" t="s">
        <v>32</v>
      </c>
      <c r="AX299" s="13" t="s">
        <v>76</v>
      </c>
      <c r="AY299" s="247" t="s">
        <v>137</v>
      </c>
    </row>
    <row r="300" s="15" customFormat="1">
      <c r="A300" s="15"/>
      <c r="B300" s="266"/>
      <c r="C300" s="267"/>
      <c r="D300" s="231" t="s">
        <v>150</v>
      </c>
      <c r="E300" s="268" t="s">
        <v>1</v>
      </c>
      <c r="F300" s="269" t="s">
        <v>298</v>
      </c>
      <c r="G300" s="267"/>
      <c r="H300" s="270">
        <v>1178</v>
      </c>
      <c r="I300" s="271"/>
      <c r="J300" s="267"/>
      <c r="K300" s="267"/>
      <c r="L300" s="272"/>
      <c r="M300" s="273"/>
      <c r="N300" s="274"/>
      <c r="O300" s="274"/>
      <c r="P300" s="274"/>
      <c r="Q300" s="274"/>
      <c r="R300" s="274"/>
      <c r="S300" s="274"/>
      <c r="T300" s="27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6" t="s">
        <v>150</v>
      </c>
      <c r="AU300" s="276" t="s">
        <v>86</v>
      </c>
      <c r="AV300" s="15" t="s">
        <v>140</v>
      </c>
      <c r="AW300" s="15" t="s">
        <v>32</v>
      </c>
      <c r="AX300" s="15" t="s">
        <v>84</v>
      </c>
      <c r="AY300" s="276" t="s">
        <v>137</v>
      </c>
    </row>
    <row r="301" s="2" customFormat="1" ht="21.75" customHeight="1">
      <c r="A301" s="38"/>
      <c r="B301" s="39"/>
      <c r="C301" s="217" t="s">
        <v>659</v>
      </c>
      <c r="D301" s="217" t="s">
        <v>141</v>
      </c>
      <c r="E301" s="218" t="s">
        <v>568</v>
      </c>
      <c r="F301" s="219" t="s">
        <v>569</v>
      </c>
      <c r="G301" s="220" t="s">
        <v>276</v>
      </c>
      <c r="H301" s="221">
        <v>1183.8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140</v>
      </c>
      <c r="AT301" s="229" t="s">
        <v>141</v>
      </c>
      <c r="AU301" s="229" t="s">
        <v>86</v>
      </c>
      <c r="AY301" s="17" t="s">
        <v>137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140</v>
      </c>
      <c r="BM301" s="229" t="s">
        <v>1115</v>
      </c>
    </row>
    <row r="302" s="2" customFormat="1">
      <c r="A302" s="38"/>
      <c r="B302" s="39"/>
      <c r="C302" s="40"/>
      <c r="D302" s="231" t="s">
        <v>146</v>
      </c>
      <c r="E302" s="40"/>
      <c r="F302" s="232" t="s">
        <v>571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146</v>
      </c>
      <c r="AU302" s="17" t="s">
        <v>86</v>
      </c>
    </row>
    <row r="303" s="2" customFormat="1">
      <c r="A303" s="38"/>
      <c r="B303" s="39"/>
      <c r="C303" s="40"/>
      <c r="D303" s="250" t="s">
        <v>185</v>
      </c>
      <c r="E303" s="40"/>
      <c r="F303" s="251" t="s">
        <v>572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185</v>
      </c>
      <c r="AU303" s="17" t="s">
        <v>86</v>
      </c>
    </row>
    <row r="304" s="13" customFormat="1">
      <c r="A304" s="13"/>
      <c r="B304" s="237"/>
      <c r="C304" s="238"/>
      <c r="D304" s="231" t="s">
        <v>150</v>
      </c>
      <c r="E304" s="239" t="s">
        <v>1</v>
      </c>
      <c r="F304" s="240" t="s">
        <v>935</v>
      </c>
      <c r="G304" s="238"/>
      <c r="H304" s="241">
        <v>1178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150</v>
      </c>
      <c r="AU304" s="247" t="s">
        <v>86</v>
      </c>
      <c r="AV304" s="13" t="s">
        <v>86</v>
      </c>
      <c r="AW304" s="13" t="s">
        <v>32</v>
      </c>
      <c r="AX304" s="13" t="s">
        <v>76</v>
      </c>
      <c r="AY304" s="247" t="s">
        <v>137</v>
      </c>
    </row>
    <row r="305" s="13" customFormat="1">
      <c r="A305" s="13"/>
      <c r="B305" s="237"/>
      <c r="C305" s="238"/>
      <c r="D305" s="231" t="s">
        <v>150</v>
      </c>
      <c r="E305" s="239" t="s">
        <v>1</v>
      </c>
      <c r="F305" s="240" t="s">
        <v>1116</v>
      </c>
      <c r="G305" s="238"/>
      <c r="H305" s="241">
        <v>5.7999999999999998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150</v>
      </c>
      <c r="AU305" s="247" t="s">
        <v>86</v>
      </c>
      <c r="AV305" s="13" t="s">
        <v>86</v>
      </c>
      <c r="AW305" s="13" t="s">
        <v>32</v>
      </c>
      <c r="AX305" s="13" t="s">
        <v>76</v>
      </c>
      <c r="AY305" s="247" t="s">
        <v>137</v>
      </c>
    </row>
    <row r="306" s="15" customFormat="1">
      <c r="A306" s="15"/>
      <c r="B306" s="266"/>
      <c r="C306" s="267"/>
      <c r="D306" s="231" t="s">
        <v>150</v>
      </c>
      <c r="E306" s="268" t="s">
        <v>1</v>
      </c>
      <c r="F306" s="269" t="s">
        <v>298</v>
      </c>
      <c r="G306" s="267"/>
      <c r="H306" s="270">
        <v>1183.8</v>
      </c>
      <c r="I306" s="271"/>
      <c r="J306" s="267"/>
      <c r="K306" s="267"/>
      <c r="L306" s="272"/>
      <c r="M306" s="273"/>
      <c r="N306" s="274"/>
      <c r="O306" s="274"/>
      <c r="P306" s="274"/>
      <c r="Q306" s="274"/>
      <c r="R306" s="274"/>
      <c r="S306" s="274"/>
      <c r="T306" s="27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6" t="s">
        <v>150</v>
      </c>
      <c r="AU306" s="276" t="s">
        <v>86</v>
      </c>
      <c r="AV306" s="15" t="s">
        <v>140</v>
      </c>
      <c r="AW306" s="15" t="s">
        <v>32</v>
      </c>
      <c r="AX306" s="15" t="s">
        <v>84</v>
      </c>
      <c r="AY306" s="276" t="s">
        <v>137</v>
      </c>
    </row>
    <row r="307" s="2" customFormat="1" ht="21.75" customHeight="1">
      <c r="A307" s="38"/>
      <c r="B307" s="39"/>
      <c r="C307" s="217" t="s">
        <v>666</v>
      </c>
      <c r="D307" s="217" t="s">
        <v>141</v>
      </c>
      <c r="E307" s="218" t="s">
        <v>574</v>
      </c>
      <c r="F307" s="219" t="s">
        <v>575</v>
      </c>
      <c r="G307" s="220" t="s">
        <v>276</v>
      </c>
      <c r="H307" s="221">
        <v>1178</v>
      </c>
      <c r="I307" s="222"/>
      <c r="J307" s="223">
        <f>ROUND(I307*H307,2)</f>
        <v>0</v>
      </c>
      <c r="K307" s="224"/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140</v>
      </c>
      <c r="AT307" s="229" t="s">
        <v>141</v>
      </c>
      <c r="AU307" s="229" t="s">
        <v>86</v>
      </c>
      <c r="AY307" s="17" t="s">
        <v>137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140</v>
      </c>
      <c r="BM307" s="229" t="s">
        <v>1117</v>
      </c>
    </row>
    <row r="308" s="2" customFormat="1">
      <c r="A308" s="38"/>
      <c r="B308" s="39"/>
      <c r="C308" s="40"/>
      <c r="D308" s="231" t="s">
        <v>146</v>
      </c>
      <c r="E308" s="40"/>
      <c r="F308" s="232" t="s">
        <v>577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146</v>
      </c>
      <c r="AU308" s="17" t="s">
        <v>86</v>
      </c>
    </row>
    <row r="309" s="2" customFormat="1">
      <c r="A309" s="38"/>
      <c r="B309" s="39"/>
      <c r="C309" s="40"/>
      <c r="D309" s="250" t="s">
        <v>185</v>
      </c>
      <c r="E309" s="40"/>
      <c r="F309" s="251" t="s">
        <v>578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185</v>
      </c>
      <c r="AU309" s="17" t="s">
        <v>86</v>
      </c>
    </row>
    <row r="310" s="13" customFormat="1">
      <c r="A310" s="13"/>
      <c r="B310" s="237"/>
      <c r="C310" s="238"/>
      <c r="D310" s="231" t="s">
        <v>150</v>
      </c>
      <c r="E310" s="239" t="s">
        <v>1</v>
      </c>
      <c r="F310" s="240" t="s">
        <v>935</v>
      </c>
      <c r="G310" s="238"/>
      <c r="H310" s="241">
        <v>1178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150</v>
      </c>
      <c r="AU310" s="247" t="s">
        <v>86</v>
      </c>
      <c r="AV310" s="13" t="s">
        <v>86</v>
      </c>
      <c r="AW310" s="13" t="s">
        <v>32</v>
      </c>
      <c r="AX310" s="13" t="s">
        <v>84</v>
      </c>
      <c r="AY310" s="247" t="s">
        <v>137</v>
      </c>
    </row>
    <row r="311" s="2" customFormat="1" ht="33" customHeight="1">
      <c r="A311" s="38"/>
      <c r="B311" s="39"/>
      <c r="C311" s="217" t="s">
        <v>671</v>
      </c>
      <c r="D311" s="217" t="s">
        <v>141</v>
      </c>
      <c r="E311" s="218" t="s">
        <v>579</v>
      </c>
      <c r="F311" s="219" t="s">
        <v>580</v>
      </c>
      <c r="G311" s="220" t="s">
        <v>276</v>
      </c>
      <c r="H311" s="221">
        <v>1183.8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140</v>
      </c>
      <c r="AT311" s="229" t="s">
        <v>141</v>
      </c>
      <c r="AU311" s="229" t="s">
        <v>86</v>
      </c>
      <c r="AY311" s="17" t="s">
        <v>137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140</v>
      </c>
      <c r="BM311" s="229" t="s">
        <v>1118</v>
      </c>
    </row>
    <row r="312" s="2" customFormat="1">
      <c r="A312" s="38"/>
      <c r="B312" s="39"/>
      <c r="C312" s="40"/>
      <c r="D312" s="231" t="s">
        <v>146</v>
      </c>
      <c r="E312" s="40"/>
      <c r="F312" s="232" t="s">
        <v>582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146</v>
      </c>
      <c r="AU312" s="17" t="s">
        <v>86</v>
      </c>
    </row>
    <row r="313" s="2" customFormat="1">
      <c r="A313" s="38"/>
      <c r="B313" s="39"/>
      <c r="C313" s="40"/>
      <c r="D313" s="250" t="s">
        <v>185</v>
      </c>
      <c r="E313" s="40"/>
      <c r="F313" s="251" t="s">
        <v>583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185</v>
      </c>
      <c r="AU313" s="17" t="s">
        <v>86</v>
      </c>
    </row>
    <row r="314" s="14" customFormat="1">
      <c r="A314" s="14"/>
      <c r="B314" s="256"/>
      <c r="C314" s="257"/>
      <c r="D314" s="231" t="s">
        <v>150</v>
      </c>
      <c r="E314" s="258" t="s">
        <v>1</v>
      </c>
      <c r="F314" s="259" t="s">
        <v>584</v>
      </c>
      <c r="G314" s="257"/>
      <c r="H314" s="258" t="s">
        <v>1</v>
      </c>
      <c r="I314" s="260"/>
      <c r="J314" s="257"/>
      <c r="K314" s="257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150</v>
      </c>
      <c r="AU314" s="265" t="s">
        <v>86</v>
      </c>
      <c r="AV314" s="14" t="s">
        <v>84</v>
      </c>
      <c r="AW314" s="14" t="s">
        <v>32</v>
      </c>
      <c r="AX314" s="14" t="s">
        <v>76</v>
      </c>
      <c r="AY314" s="265" t="s">
        <v>137</v>
      </c>
    </row>
    <row r="315" s="14" customFormat="1">
      <c r="A315" s="14"/>
      <c r="B315" s="256"/>
      <c r="C315" s="257"/>
      <c r="D315" s="231" t="s">
        <v>150</v>
      </c>
      <c r="E315" s="258" t="s">
        <v>1</v>
      </c>
      <c r="F315" s="259" t="s">
        <v>566</v>
      </c>
      <c r="G315" s="257"/>
      <c r="H315" s="258" t="s">
        <v>1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150</v>
      </c>
      <c r="AU315" s="265" t="s">
        <v>86</v>
      </c>
      <c r="AV315" s="14" t="s">
        <v>84</v>
      </c>
      <c r="AW315" s="14" t="s">
        <v>32</v>
      </c>
      <c r="AX315" s="14" t="s">
        <v>76</v>
      </c>
      <c r="AY315" s="265" t="s">
        <v>137</v>
      </c>
    </row>
    <row r="316" s="13" customFormat="1">
      <c r="A316" s="13"/>
      <c r="B316" s="237"/>
      <c r="C316" s="238"/>
      <c r="D316" s="231" t="s">
        <v>150</v>
      </c>
      <c r="E316" s="239" t="s">
        <v>1</v>
      </c>
      <c r="F316" s="240" t="s">
        <v>935</v>
      </c>
      <c r="G316" s="238"/>
      <c r="H316" s="241">
        <v>1178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150</v>
      </c>
      <c r="AU316" s="247" t="s">
        <v>86</v>
      </c>
      <c r="AV316" s="13" t="s">
        <v>86</v>
      </c>
      <c r="AW316" s="13" t="s">
        <v>32</v>
      </c>
      <c r="AX316" s="13" t="s">
        <v>76</v>
      </c>
      <c r="AY316" s="247" t="s">
        <v>137</v>
      </c>
    </row>
    <row r="317" s="13" customFormat="1">
      <c r="A317" s="13"/>
      <c r="B317" s="237"/>
      <c r="C317" s="238"/>
      <c r="D317" s="231" t="s">
        <v>150</v>
      </c>
      <c r="E317" s="239" t="s">
        <v>1</v>
      </c>
      <c r="F317" s="240" t="s">
        <v>1116</v>
      </c>
      <c r="G317" s="238"/>
      <c r="H317" s="241">
        <v>5.7999999999999998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150</v>
      </c>
      <c r="AU317" s="247" t="s">
        <v>86</v>
      </c>
      <c r="AV317" s="13" t="s">
        <v>86</v>
      </c>
      <c r="AW317" s="13" t="s">
        <v>32</v>
      </c>
      <c r="AX317" s="13" t="s">
        <v>76</v>
      </c>
      <c r="AY317" s="247" t="s">
        <v>137</v>
      </c>
    </row>
    <row r="318" s="15" customFormat="1">
      <c r="A318" s="15"/>
      <c r="B318" s="266"/>
      <c r="C318" s="267"/>
      <c r="D318" s="231" t="s">
        <v>150</v>
      </c>
      <c r="E318" s="268" t="s">
        <v>1</v>
      </c>
      <c r="F318" s="269" t="s">
        <v>298</v>
      </c>
      <c r="G318" s="267"/>
      <c r="H318" s="270">
        <v>1183.8</v>
      </c>
      <c r="I318" s="271"/>
      <c r="J318" s="267"/>
      <c r="K318" s="267"/>
      <c r="L318" s="272"/>
      <c r="M318" s="273"/>
      <c r="N318" s="274"/>
      <c r="O318" s="274"/>
      <c r="P318" s="274"/>
      <c r="Q318" s="274"/>
      <c r="R318" s="274"/>
      <c r="S318" s="274"/>
      <c r="T318" s="27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6" t="s">
        <v>150</v>
      </c>
      <c r="AU318" s="276" t="s">
        <v>86</v>
      </c>
      <c r="AV318" s="15" t="s">
        <v>140</v>
      </c>
      <c r="AW318" s="15" t="s">
        <v>32</v>
      </c>
      <c r="AX318" s="15" t="s">
        <v>84</v>
      </c>
      <c r="AY318" s="276" t="s">
        <v>137</v>
      </c>
    </row>
    <row r="319" s="2" customFormat="1" ht="24.15" customHeight="1">
      <c r="A319" s="38"/>
      <c r="B319" s="39"/>
      <c r="C319" s="217" t="s">
        <v>678</v>
      </c>
      <c r="D319" s="217" t="s">
        <v>141</v>
      </c>
      <c r="E319" s="218" t="s">
        <v>1119</v>
      </c>
      <c r="F319" s="219" t="s">
        <v>1120</v>
      </c>
      <c r="G319" s="220" t="s">
        <v>276</v>
      </c>
      <c r="H319" s="221">
        <v>6</v>
      </c>
      <c r="I319" s="222"/>
      <c r="J319" s="223">
        <f>ROUND(I319*H319,2)</f>
        <v>0</v>
      </c>
      <c r="K319" s="224"/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0.19536000000000001</v>
      </c>
      <c r="R319" s="227">
        <f>Q319*H319</f>
        <v>1.1721600000000001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140</v>
      </c>
      <c r="AT319" s="229" t="s">
        <v>141</v>
      </c>
      <c r="AU319" s="229" t="s">
        <v>86</v>
      </c>
      <c r="AY319" s="17" t="s">
        <v>137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140</v>
      </c>
      <c r="BM319" s="229" t="s">
        <v>1121</v>
      </c>
    </row>
    <row r="320" s="2" customFormat="1">
      <c r="A320" s="38"/>
      <c r="B320" s="39"/>
      <c r="C320" s="40"/>
      <c r="D320" s="231" t="s">
        <v>146</v>
      </c>
      <c r="E320" s="40"/>
      <c r="F320" s="232" t="s">
        <v>1122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146</v>
      </c>
      <c r="AU320" s="17" t="s">
        <v>86</v>
      </c>
    </row>
    <row r="321" s="2" customFormat="1">
      <c r="A321" s="38"/>
      <c r="B321" s="39"/>
      <c r="C321" s="40"/>
      <c r="D321" s="250" t="s">
        <v>185</v>
      </c>
      <c r="E321" s="40"/>
      <c r="F321" s="251" t="s">
        <v>1123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185</v>
      </c>
      <c r="AU321" s="17" t="s">
        <v>86</v>
      </c>
    </row>
    <row r="322" s="14" customFormat="1">
      <c r="A322" s="14"/>
      <c r="B322" s="256"/>
      <c r="C322" s="257"/>
      <c r="D322" s="231" t="s">
        <v>150</v>
      </c>
      <c r="E322" s="258" t="s">
        <v>1</v>
      </c>
      <c r="F322" s="259" t="s">
        <v>1124</v>
      </c>
      <c r="G322" s="257"/>
      <c r="H322" s="258" t="s">
        <v>1</v>
      </c>
      <c r="I322" s="260"/>
      <c r="J322" s="257"/>
      <c r="K322" s="257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150</v>
      </c>
      <c r="AU322" s="265" t="s">
        <v>86</v>
      </c>
      <c r="AV322" s="14" t="s">
        <v>84</v>
      </c>
      <c r="AW322" s="14" t="s">
        <v>32</v>
      </c>
      <c r="AX322" s="14" t="s">
        <v>76</v>
      </c>
      <c r="AY322" s="265" t="s">
        <v>137</v>
      </c>
    </row>
    <row r="323" s="13" customFormat="1">
      <c r="A323" s="13"/>
      <c r="B323" s="237"/>
      <c r="C323" s="238"/>
      <c r="D323" s="231" t="s">
        <v>150</v>
      </c>
      <c r="E323" s="239" t="s">
        <v>1</v>
      </c>
      <c r="F323" s="240" t="s">
        <v>1101</v>
      </c>
      <c r="G323" s="238"/>
      <c r="H323" s="241">
        <v>6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150</v>
      </c>
      <c r="AU323" s="247" t="s">
        <v>86</v>
      </c>
      <c r="AV323" s="13" t="s">
        <v>86</v>
      </c>
      <c r="AW323" s="13" t="s">
        <v>32</v>
      </c>
      <c r="AX323" s="13" t="s">
        <v>84</v>
      </c>
      <c r="AY323" s="247" t="s">
        <v>137</v>
      </c>
    </row>
    <row r="324" s="2" customFormat="1" ht="16.5" customHeight="1">
      <c r="A324" s="38"/>
      <c r="B324" s="39"/>
      <c r="C324" s="277" t="s">
        <v>684</v>
      </c>
      <c r="D324" s="277" t="s">
        <v>508</v>
      </c>
      <c r="E324" s="278" t="s">
        <v>767</v>
      </c>
      <c r="F324" s="279" t="s">
        <v>768</v>
      </c>
      <c r="G324" s="280" t="s">
        <v>276</v>
      </c>
      <c r="H324" s="281">
        <v>6</v>
      </c>
      <c r="I324" s="282"/>
      <c r="J324" s="283">
        <f>ROUND(I324*H324,2)</f>
        <v>0</v>
      </c>
      <c r="K324" s="284"/>
      <c r="L324" s="285"/>
      <c r="M324" s="286" t="s">
        <v>1</v>
      </c>
      <c r="N324" s="287" t="s">
        <v>41</v>
      </c>
      <c r="O324" s="91"/>
      <c r="P324" s="227">
        <f>O324*H324</f>
        <v>0</v>
      </c>
      <c r="Q324" s="227">
        <v>0.222</v>
      </c>
      <c r="R324" s="227">
        <f>Q324*H324</f>
        <v>1.3320000000000001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192</v>
      </c>
      <c r="AT324" s="229" t="s">
        <v>508</v>
      </c>
      <c r="AU324" s="229" t="s">
        <v>86</v>
      </c>
      <c r="AY324" s="17" t="s">
        <v>137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140</v>
      </c>
      <c r="BM324" s="229" t="s">
        <v>1125</v>
      </c>
    </row>
    <row r="325" s="2" customFormat="1">
      <c r="A325" s="38"/>
      <c r="B325" s="39"/>
      <c r="C325" s="40"/>
      <c r="D325" s="231" t="s">
        <v>146</v>
      </c>
      <c r="E325" s="40"/>
      <c r="F325" s="232" t="s">
        <v>768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146</v>
      </c>
      <c r="AU325" s="17" t="s">
        <v>86</v>
      </c>
    </row>
    <row r="326" s="2" customFormat="1" ht="24.15" customHeight="1">
      <c r="A326" s="38"/>
      <c r="B326" s="39"/>
      <c r="C326" s="217" t="s">
        <v>688</v>
      </c>
      <c r="D326" s="217" t="s">
        <v>141</v>
      </c>
      <c r="E326" s="218" t="s">
        <v>1126</v>
      </c>
      <c r="F326" s="219" t="s">
        <v>1127</v>
      </c>
      <c r="G326" s="220" t="s">
        <v>276</v>
      </c>
      <c r="H326" s="221">
        <v>411.05000000000001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0.089219999999999994</v>
      </c>
      <c r="R326" s="227">
        <f>Q326*H326</f>
        <v>36.673881000000002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140</v>
      </c>
      <c r="AT326" s="229" t="s">
        <v>141</v>
      </c>
      <c r="AU326" s="229" t="s">
        <v>86</v>
      </c>
      <c r="AY326" s="17" t="s">
        <v>137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140</v>
      </c>
      <c r="BM326" s="229" t="s">
        <v>1128</v>
      </c>
    </row>
    <row r="327" s="2" customFormat="1">
      <c r="A327" s="38"/>
      <c r="B327" s="39"/>
      <c r="C327" s="40"/>
      <c r="D327" s="231" t="s">
        <v>146</v>
      </c>
      <c r="E327" s="40"/>
      <c r="F327" s="232" t="s">
        <v>1129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146</v>
      </c>
      <c r="AU327" s="17" t="s">
        <v>86</v>
      </c>
    </row>
    <row r="328" s="2" customFormat="1">
      <c r="A328" s="38"/>
      <c r="B328" s="39"/>
      <c r="C328" s="40"/>
      <c r="D328" s="250" t="s">
        <v>185</v>
      </c>
      <c r="E328" s="40"/>
      <c r="F328" s="251" t="s">
        <v>1130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185</v>
      </c>
      <c r="AU328" s="17" t="s">
        <v>86</v>
      </c>
    </row>
    <row r="329" s="13" customFormat="1">
      <c r="A329" s="13"/>
      <c r="B329" s="237"/>
      <c r="C329" s="238"/>
      <c r="D329" s="231" t="s">
        <v>150</v>
      </c>
      <c r="E329" s="239" t="s">
        <v>1</v>
      </c>
      <c r="F329" s="240" t="s">
        <v>1131</v>
      </c>
      <c r="G329" s="238"/>
      <c r="H329" s="241">
        <v>382.62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150</v>
      </c>
      <c r="AU329" s="247" t="s">
        <v>86</v>
      </c>
      <c r="AV329" s="13" t="s">
        <v>86</v>
      </c>
      <c r="AW329" s="13" t="s">
        <v>32</v>
      </c>
      <c r="AX329" s="13" t="s">
        <v>76</v>
      </c>
      <c r="AY329" s="247" t="s">
        <v>137</v>
      </c>
    </row>
    <row r="330" s="13" customFormat="1">
      <c r="A330" s="13"/>
      <c r="B330" s="237"/>
      <c r="C330" s="238"/>
      <c r="D330" s="231" t="s">
        <v>150</v>
      </c>
      <c r="E330" s="239" t="s">
        <v>1</v>
      </c>
      <c r="F330" s="240" t="s">
        <v>1132</v>
      </c>
      <c r="G330" s="238"/>
      <c r="H330" s="241">
        <v>20.43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150</v>
      </c>
      <c r="AU330" s="247" t="s">
        <v>86</v>
      </c>
      <c r="AV330" s="13" t="s">
        <v>86</v>
      </c>
      <c r="AW330" s="13" t="s">
        <v>32</v>
      </c>
      <c r="AX330" s="13" t="s">
        <v>76</v>
      </c>
      <c r="AY330" s="247" t="s">
        <v>137</v>
      </c>
    </row>
    <row r="331" s="14" customFormat="1">
      <c r="A331" s="14"/>
      <c r="B331" s="256"/>
      <c r="C331" s="257"/>
      <c r="D331" s="231" t="s">
        <v>150</v>
      </c>
      <c r="E331" s="258" t="s">
        <v>1</v>
      </c>
      <c r="F331" s="259" t="s">
        <v>592</v>
      </c>
      <c r="G331" s="257"/>
      <c r="H331" s="258" t="s">
        <v>1</v>
      </c>
      <c r="I331" s="260"/>
      <c r="J331" s="257"/>
      <c r="K331" s="257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150</v>
      </c>
      <c r="AU331" s="265" t="s">
        <v>86</v>
      </c>
      <c r="AV331" s="14" t="s">
        <v>84</v>
      </c>
      <c r="AW331" s="14" t="s">
        <v>32</v>
      </c>
      <c r="AX331" s="14" t="s">
        <v>76</v>
      </c>
      <c r="AY331" s="265" t="s">
        <v>137</v>
      </c>
    </row>
    <row r="332" s="13" customFormat="1">
      <c r="A332" s="13"/>
      <c r="B332" s="237"/>
      <c r="C332" s="238"/>
      <c r="D332" s="231" t="s">
        <v>150</v>
      </c>
      <c r="E332" s="239" t="s">
        <v>1</v>
      </c>
      <c r="F332" s="240" t="s">
        <v>593</v>
      </c>
      <c r="G332" s="238"/>
      <c r="H332" s="241">
        <v>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150</v>
      </c>
      <c r="AU332" s="247" t="s">
        <v>86</v>
      </c>
      <c r="AV332" s="13" t="s">
        <v>86</v>
      </c>
      <c r="AW332" s="13" t="s">
        <v>32</v>
      </c>
      <c r="AX332" s="13" t="s">
        <v>76</v>
      </c>
      <c r="AY332" s="247" t="s">
        <v>137</v>
      </c>
    </row>
    <row r="333" s="15" customFormat="1">
      <c r="A333" s="15"/>
      <c r="B333" s="266"/>
      <c r="C333" s="267"/>
      <c r="D333" s="231" t="s">
        <v>150</v>
      </c>
      <c r="E333" s="268" t="s">
        <v>1</v>
      </c>
      <c r="F333" s="269" t="s">
        <v>298</v>
      </c>
      <c r="G333" s="267"/>
      <c r="H333" s="270">
        <v>411.05000000000001</v>
      </c>
      <c r="I333" s="271"/>
      <c r="J333" s="267"/>
      <c r="K333" s="267"/>
      <c r="L333" s="272"/>
      <c r="M333" s="273"/>
      <c r="N333" s="274"/>
      <c r="O333" s="274"/>
      <c r="P333" s="274"/>
      <c r="Q333" s="274"/>
      <c r="R333" s="274"/>
      <c r="S333" s="274"/>
      <c r="T333" s="27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6" t="s">
        <v>150</v>
      </c>
      <c r="AU333" s="276" t="s">
        <v>86</v>
      </c>
      <c r="AV333" s="15" t="s">
        <v>140</v>
      </c>
      <c r="AW333" s="15" t="s">
        <v>32</v>
      </c>
      <c r="AX333" s="15" t="s">
        <v>84</v>
      </c>
      <c r="AY333" s="276" t="s">
        <v>137</v>
      </c>
    </row>
    <row r="334" s="2" customFormat="1" ht="24.15" customHeight="1">
      <c r="A334" s="38"/>
      <c r="B334" s="39"/>
      <c r="C334" s="277" t="s">
        <v>694</v>
      </c>
      <c r="D334" s="277" t="s">
        <v>508</v>
      </c>
      <c r="E334" s="278" t="s">
        <v>600</v>
      </c>
      <c r="F334" s="279" t="s">
        <v>601</v>
      </c>
      <c r="G334" s="280" t="s">
        <v>276</v>
      </c>
      <c r="H334" s="281">
        <v>21.042999999999999</v>
      </c>
      <c r="I334" s="282"/>
      <c r="J334" s="283">
        <f>ROUND(I334*H334,2)</f>
        <v>0</v>
      </c>
      <c r="K334" s="284"/>
      <c r="L334" s="285"/>
      <c r="M334" s="286" t="s">
        <v>1</v>
      </c>
      <c r="N334" s="287" t="s">
        <v>41</v>
      </c>
      <c r="O334" s="91"/>
      <c r="P334" s="227">
        <f>O334*H334</f>
        <v>0</v>
      </c>
      <c r="Q334" s="227">
        <v>0.13100000000000001</v>
      </c>
      <c r="R334" s="227">
        <f>Q334*H334</f>
        <v>2.7566329999999999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192</v>
      </c>
      <c r="AT334" s="229" t="s">
        <v>508</v>
      </c>
      <c r="AU334" s="229" t="s">
        <v>86</v>
      </c>
      <c r="AY334" s="17" t="s">
        <v>137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84</v>
      </c>
      <c r="BK334" s="230">
        <f>ROUND(I334*H334,2)</f>
        <v>0</v>
      </c>
      <c r="BL334" s="17" t="s">
        <v>140</v>
      </c>
      <c r="BM334" s="229" t="s">
        <v>1133</v>
      </c>
    </row>
    <row r="335" s="2" customFormat="1">
      <c r="A335" s="38"/>
      <c r="B335" s="39"/>
      <c r="C335" s="40"/>
      <c r="D335" s="231" t="s">
        <v>146</v>
      </c>
      <c r="E335" s="40"/>
      <c r="F335" s="232" t="s">
        <v>603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146</v>
      </c>
      <c r="AU335" s="17" t="s">
        <v>86</v>
      </c>
    </row>
    <row r="336" s="14" customFormat="1">
      <c r="A336" s="14"/>
      <c r="B336" s="256"/>
      <c r="C336" s="257"/>
      <c r="D336" s="231" t="s">
        <v>150</v>
      </c>
      <c r="E336" s="258" t="s">
        <v>1</v>
      </c>
      <c r="F336" s="259" t="s">
        <v>604</v>
      </c>
      <c r="G336" s="257"/>
      <c r="H336" s="258" t="s">
        <v>1</v>
      </c>
      <c r="I336" s="260"/>
      <c r="J336" s="257"/>
      <c r="K336" s="257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150</v>
      </c>
      <c r="AU336" s="265" t="s">
        <v>86</v>
      </c>
      <c r="AV336" s="14" t="s">
        <v>84</v>
      </c>
      <c r="AW336" s="14" t="s">
        <v>32</v>
      </c>
      <c r="AX336" s="14" t="s">
        <v>76</v>
      </c>
      <c r="AY336" s="265" t="s">
        <v>137</v>
      </c>
    </row>
    <row r="337" s="13" customFormat="1">
      <c r="A337" s="13"/>
      <c r="B337" s="237"/>
      <c r="C337" s="238"/>
      <c r="D337" s="231" t="s">
        <v>150</v>
      </c>
      <c r="E337" s="239" t="s">
        <v>1</v>
      </c>
      <c r="F337" s="240" t="s">
        <v>1134</v>
      </c>
      <c r="G337" s="238"/>
      <c r="H337" s="241">
        <v>20.43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150</v>
      </c>
      <c r="AU337" s="247" t="s">
        <v>86</v>
      </c>
      <c r="AV337" s="13" t="s">
        <v>86</v>
      </c>
      <c r="AW337" s="13" t="s">
        <v>32</v>
      </c>
      <c r="AX337" s="13" t="s">
        <v>84</v>
      </c>
      <c r="AY337" s="247" t="s">
        <v>137</v>
      </c>
    </row>
    <row r="338" s="13" customFormat="1">
      <c r="A338" s="13"/>
      <c r="B338" s="237"/>
      <c r="C338" s="238"/>
      <c r="D338" s="231" t="s">
        <v>150</v>
      </c>
      <c r="E338" s="238"/>
      <c r="F338" s="240" t="s">
        <v>1135</v>
      </c>
      <c r="G338" s="238"/>
      <c r="H338" s="241">
        <v>21.042999999999999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150</v>
      </c>
      <c r="AU338" s="247" t="s">
        <v>86</v>
      </c>
      <c r="AV338" s="13" t="s">
        <v>86</v>
      </c>
      <c r="AW338" s="13" t="s">
        <v>4</v>
      </c>
      <c r="AX338" s="13" t="s">
        <v>84</v>
      </c>
      <c r="AY338" s="247" t="s">
        <v>137</v>
      </c>
    </row>
    <row r="339" s="2" customFormat="1" ht="16.5" customHeight="1">
      <c r="A339" s="38"/>
      <c r="B339" s="39"/>
      <c r="C339" s="277" t="s">
        <v>698</v>
      </c>
      <c r="D339" s="277" t="s">
        <v>508</v>
      </c>
      <c r="E339" s="278" t="s">
        <v>595</v>
      </c>
      <c r="F339" s="279" t="s">
        <v>596</v>
      </c>
      <c r="G339" s="280" t="s">
        <v>276</v>
      </c>
      <c r="H339" s="281">
        <v>394.09899999999999</v>
      </c>
      <c r="I339" s="282"/>
      <c r="J339" s="283">
        <f>ROUND(I339*H339,2)</f>
        <v>0</v>
      </c>
      <c r="K339" s="284"/>
      <c r="L339" s="285"/>
      <c r="M339" s="286" t="s">
        <v>1</v>
      </c>
      <c r="N339" s="287" t="s">
        <v>41</v>
      </c>
      <c r="O339" s="91"/>
      <c r="P339" s="227">
        <f>O339*H339</f>
        <v>0</v>
      </c>
      <c r="Q339" s="227">
        <v>0.13200000000000001</v>
      </c>
      <c r="R339" s="227">
        <f>Q339*H339</f>
        <v>52.021068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192</v>
      </c>
      <c r="AT339" s="229" t="s">
        <v>508</v>
      </c>
      <c r="AU339" s="229" t="s">
        <v>86</v>
      </c>
      <c r="AY339" s="17" t="s">
        <v>137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140</v>
      </c>
      <c r="BM339" s="229" t="s">
        <v>1136</v>
      </c>
    </row>
    <row r="340" s="2" customFormat="1">
      <c r="A340" s="38"/>
      <c r="B340" s="39"/>
      <c r="C340" s="40"/>
      <c r="D340" s="231" t="s">
        <v>146</v>
      </c>
      <c r="E340" s="40"/>
      <c r="F340" s="232" t="s">
        <v>598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146</v>
      </c>
      <c r="AU340" s="17" t="s">
        <v>86</v>
      </c>
    </row>
    <row r="341" s="13" customFormat="1">
      <c r="A341" s="13"/>
      <c r="B341" s="237"/>
      <c r="C341" s="238"/>
      <c r="D341" s="231" t="s">
        <v>150</v>
      </c>
      <c r="E341" s="239" t="s">
        <v>1</v>
      </c>
      <c r="F341" s="240" t="s">
        <v>1137</v>
      </c>
      <c r="G341" s="238"/>
      <c r="H341" s="241">
        <v>382.62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150</v>
      </c>
      <c r="AU341" s="247" t="s">
        <v>86</v>
      </c>
      <c r="AV341" s="13" t="s">
        <v>86</v>
      </c>
      <c r="AW341" s="13" t="s">
        <v>32</v>
      </c>
      <c r="AX341" s="13" t="s">
        <v>84</v>
      </c>
      <c r="AY341" s="247" t="s">
        <v>137</v>
      </c>
    </row>
    <row r="342" s="13" customFormat="1">
      <c r="A342" s="13"/>
      <c r="B342" s="237"/>
      <c r="C342" s="238"/>
      <c r="D342" s="231" t="s">
        <v>150</v>
      </c>
      <c r="E342" s="238"/>
      <c r="F342" s="240" t="s">
        <v>1138</v>
      </c>
      <c r="G342" s="238"/>
      <c r="H342" s="241">
        <v>394.09899999999999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150</v>
      </c>
      <c r="AU342" s="247" t="s">
        <v>86</v>
      </c>
      <c r="AV342" s="13" t="s">
        <v>86</v>
      </c>
      <c r="AW342" s="13" t="s">
        <v>4</v>
      </c>
      <c r="AX342" s="13" t="s">
        <v>84</v>
      </c>
      <c r="AY342" s="247" t="s">
        <v>137</v>
      </c>
    </row>
    <row r="343" s="2" customFormat="1" ht="24.15" customHeight="1">
      <c r="A343" s="38"/>
      <c r="B343" s="39"/>
      <c r="C343" s="277" t="s">
        <v>704</v>
      </c>
      <c r="D343" s="277" t="s">
        <v>508</v>
      </c>
      <c r="E343" s="278" t="s">
        <v>608</v>
      </c>
      <c r="F343" s="279" t="s">
        <v>609</v>
      </c>
      <c r="G343" s="280" t="s">
        <v>276</v>
      </c>
      <c r="H343" s="281">
        <v>12.359999999999999</v>
      </c>
      <c r="I343" s="282"/>
      <c r="J343" s="283">
        <f>ROUND(I343*H343,2)</f>
        <v>0</v>
      </c>
      <c r="K343" s="284"/>
      <c r="L343" s="285"/>
      <c r="M343" s="286" t="s">
        <v>1</v>
      </c>
      <c r="N343" s="287" t="s">
        <v>41</v>
      </c>
      <c r="O343" s="91"/>
      <c r="P343" s="227">
        <f>O343*H343</f>
        <v>0</v>
      </c>
      <c r="Q343" s="227">
        <v>0.17000000000000001</v>
      </c>
      <c r="R343" s="227">
        <f>Q343*H343</f>
        <v>2.1012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192</v>
      </c>
      <c r="AT343" s="229" t="s">
        <v>508</v>
      </c>
      <c r="AU343" s="229" t="s">
        <v>86</v>
      </c>
      <c r="AY343" s="17" t="s">
        <v>137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140</v>
      </c>
      <c r="BM343" s="229" t="s">
        <v>1139</v>
      </c>
    </row>
    <row r="344" s="2" customFormat="1">
      <c r="A344" s="38"/>
      <c r="B344" s="39"/>
      <c r="C344" s="40"/>
      <c r="D344" s="231" t="s">
        <v>146</v>
      </c>
      <c r="E344" s="40"/>
      <c r="F344" s="232" t="s">
        <v>609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146</v>
      </c>
      <c r="AU344" s="17" t="s">
        <v>86</v>
      </c>
    </row>
    <row r="345" s="14" customFormat="1">
      <c r="A345" s="14"/>
      <c r="B345" s="256"/>
      <c r="C345" s="257"/>
      <c r="D345" s="231" t="s">
        <v>150</v>
      </c>
      <c r="E345" s="258" t="s">
        <v>1</v>
      </c>
      <c r="F345" s="259" t="s">
        <v>592</v>
      </c>
      <c r="G345" s="257"/>
      <c r="H345" s="258" t="s">
        <v>1</v>
      </c>
      <c r="I345" s="260"/>
      <c r="J345" s="257"/>
      <c r="K345" s="257"/>
      <c r="L345" s="261"/>
      <c r="M345" s="262"/>
      <c r="N345" s="263"/>
      <c r="O345" s="263"/>
      <c r="P345" s="263"/>
      <c r="Q345" s="263"/>
      <c r="R345" s="263"/>
      <c r="S345" s="263"/>
      <c r="T345" s="26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5" t="s">
        <v>150</v>
      </c>
      <c r="AU345" s="265" t="s">
        <v>86</v>
      </c>
      <c r="AV345" s="14" t="s">
        <v>84</v>
      </c>
      <c r="AW345" s="14" t="s">
        <v>32</v>
      </c>
      <c r="AX345" s="14" t="s">
        <v>76</v>
      </c>
      <c r="AY345" s="265" t="s">
        <v>137</v>
      </c>
    </row>
    <row r="346" s="13" customFormat="1">
      <c r="A346" s="13"/>
      <c r="B346" s="237"/>
      <c r="C346" s="238"/>
      <c r="D346" s="231" t="s">
        <v>150</v>
      </c>
      <c r="E346" s="239" t="s">
        <v>1</v>
      </c>
      <c r="F346" s="240" t="s">
        <v>1140</v>
      </c>
      <c r="G346" s="238"/>
      <c r="H346" s="241">
        <v>12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150</v>
      </c>
      <c r="AU346" s="247" t="s">
        <v>86</v>
      </c>
      <c r="AV346" s="13" t="s">
        <v>86</v>
      </c>
      <c r="AW346" s="13" t="s">
        <v>32</v>
      </c>
      <c r="AX346" s="13" t="s">
        <v>84</v>
      </c>
      <c r="AY346" s="247" t="s">
        <v>137</v>
      </c>
    </row>
    <row r="347" s="13" customFormat="1">
      <c r="A347" s="13"/>
      <c r="B347" s="237"/>
      <c r="C347" s="238"/>
      <c r="D347" s="231" t="s">
        <v>150</v>
      </c>
      <c r="E347" s="238"/>
      <c r="F347" s="240" t="s">
        <v>1141</v>
      </c>
      <c r="G347" s="238"/>
      <c r="H347" s="241">
        <v>12.359999999999999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150</v>
      </c>
      <c r="AU347" s="247" t="s">
        <v>86</v>
      </c>
      <c r="AV347" s="13" t="s">
        <v>86</v>
      </c>
      <c r="AW347" s="13" t="s">
        <v>4</v>
      </c>
      <c r="AX347" s="13" t="s">
        <v>84</v>
      </c>
      <c r="AY347" s="247" t="s">
        <v>137</v>
      </c>
    </row>
    <row r="348" s="2" customFormat="1" ht="24.15" customHeight="1">
      <c r="A348" s="38"/>
      <c r="B348" s="39"/>
      <c r="C348" s="217" t="s">
        <v>708</v>
      </c>
      <c r="D348" s="217" t="s">
        <v>141</v>
      </c>
      <c r="E348" s="218" t="s">
        <v>1142</v>
      </c>
      <c r="F348" s="219" t="s">
        <v>1143</v>
      </c>
      <c r="G348" s="220" t="s">
        <v>276</v>
      </c>
      <c r="H348" s="221">
        <v>39.130000000000003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41</v>
      </c>
      <c r="O348" s="91"/>
      <c r="P348" s="227">
        <f>O348*H348</f>
        <v>0</v>
      </c>
      <c r="Q348" s="227">
        <v>0.090620000000000006</v>
      </c>
      <c r="R348" s="227">
        <f>Q348*H348</f>
        <v>3.5459606000000004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140</v>
      </c>
      <c r="AT348" s="229" t="s">
        <v>141</v>
      </c>
      <c r="AU348" s="229" t="s">
        <v>86</v>
      </c>
      <c r="AY348" s="17" t="s">
        <v>137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84</v>
      </c>
      <c r="BK348" s="230">
        <f>ROUND(I348*H348,2)</f>
        <v>0</v>
      </c>
      <c r="BL348" s="17" t="s">
        <v>140</v>
      </c>
      <c r="BM348" s="229" t="s">
        <v>1144</v>
      </c>
    </row>
    <row r="349" s="2" customFormat="1">
      <c r="A349" s="38"/>
      <c r="B349" s="39"/>
      <c r="C349" s="40"/>
      <c r="D349" s="231" t="s">
        <v>146</v>
      </c>
      <c r="E349" s="40"/>
      <c r="F349" s="232" t="s">
        <v>1145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146</v>
      </c>
      <c r="AU349" s="17" t="s">
        <v>86</v>
      </c>
    </row>
    <row r="350" s="2" customFormat="1">
      <c r="A350" s="38"/>
      <c r="B350" s="39"/>
      <c r="C350" s="40"/>
      <c r="D350" s="250" t="s">
        <v>185</v>
      </c>
      <c r="E350" s="40"/>
      <c r="F350" s="251" t="s">
        <v>1146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185</v>
      </c>
      <c r="AU350" s="17" t="s">
        <v>86</v>
      </c>
    </row>
    <row r="351" s="13" customFormat="1">
      <c r="A351" s="13"/>
      <c r="B351" s="237"/>
      <c r="C351" s="238"/>
      <c r="D351" s="231" t="s">
        <v>150</v>
      </c>
      <c r="E351" s="239" t="s">
        <v>1</v>
      </c>
      <c r="F351" s="240" t="s">
        <v>1147</v>
      </c>
      <c r="G351" s="238"/>
      <c r="H351" s="241">
        <v>39.130000000000003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150</v>
      </c>
      <c r="AU351" s="247" t="s">
        <v>86</v>
      </c>
      <c r="AV351" s="13" t="s">
        <v>86</v>
      </c>
      <c r="AW351" s="13" t="s">
        <v>32</v>
      </c>
      <c r="AX351" s="13" t="s">
        <v>84</v>
      </c>
      <c r="AY351" s="247" t="s">
        <v>137</v>
      </c>
    </row>
    <row r="352" s="2" customFormat="1" ht="16.5" customHeight="1">
      <c r="A352" s="38"/>
      <c r="B352" s="39"/>
      <c r="C352" s="277" t="s">
        <v>714</v>
      </c>
      <c r="D352" s="277" t="s">
        <v>508</v>
      </c>
      <c r="E352" s="278" t="s">
        <v>1148</v>
      </c>
      <c r="F352" s="279" t="s">
        <v>1149</v>
      </c>
      <c r="G352" s="280" t="s">
        <v>276</v>
      </c>
      <c r="H352" s="281">
        <v>29.870000000000001</v>
      </c>
      <c r="I352" s="282"/>
      <c r="J352" s="283">
        <f>ROUND(I352*H352,2)</f>
        <v>0</v>
      </c>
      <c r="K352" s="284"/>
      <c r="L352" s="285"/>
      <c r="M352" s="286" t="s">
        <v>1</v>
      </c>
      <c r="N352" s="287" t="s">
        <v>41</v>
      </c>
      <c r="O352" s="91"/>
      <c r="P352" s="227">
        <f>O352*H352</f>
        <v>0</v>
      </c>
      <c r="Q352" s="227">
        <v>0.153</v>
      </c>
      <c r="R352" s="227">
        <f>Q352*H352</f>
        <v>4.5701099999999997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192</v>
      </c>
      <c r="AT352" s="229" t="s">
        <v>508</v>
      </c>
      <c r="AU352" s="229" t="s">
        <v>86</v>
      </c>
      <c r="AY352" s="17" t="s">
        <v>137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84</v>
      </c>
      <c r="BK352" s="230">
        <f>ROUND(I352*H352,2)</f>
        <v>0</v>
      </c>
      <c r="BL352" s="17" t="s">
        <v>140</v>
      </c>
      <c r="BM352" s="229" t="s">
        <v>1150</v>
      </c>
    </row>
    <row r="353" s="2" customFormat="1">
      <c r="A353" s="38"/>
      <c r="B353" s="39"/>
      <c r="C353" s="40"/>
      <c r="D353" s="231" t="s">
        <v>146</v>
      </c>
      <c r="E353" s="40"/>
      <c r="F353" s="232" t="s">
        <v>1151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146</v>
      </c>
      <c r="AU353" s="17" t="s">
        <v>86</v>
      </c>
    </row>
    <row r="354" s="14" customFormat="1">
      <c r="A354" s="14"/>
      <c r="B354" s="256"/>
      <c r="C354" s="257"/>
      <c r="D354" s="231" t="s">
        <v>150</v>
      </c>
      <c r="E354" s="258" t="s">
        <v>1</v>
      </c>
      <c r="F354" s="259" t="s">
        <v>1152</v>
      </c>
      <c r="G354" s="257"/>
      <c r="H354" s="258" t="s">
        <v>1</v>
      </c>
      <c r="I354" s="260"/>
      <c r="J354" s="257"/>
      <c r="K354" s="257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150</v>
      </c>
      <c r="AU354" s="265" t="s">
        <v>86</v>
      </c>
      <c r="AV354" s="14" t="s">
        <v>84</v>
      </c>
      <c r="AW354" s="14" t="s">
        <v>32</v>
      </c>
      <c r="AX354" s="14" t="s">
        <v>76</v>
      </c>
      <c r="AY354" s="265" t="s">
        <v>137</v>
      </c>
    </row>
    <row r="355" s="13" customFormat="1">
      <c r="A355" s="13"/>
      <c r="B355" s="237"/>
      <c r="C355" s="238"/>
      <c r="D355" s="231" t="s">
        <v>150</v>
      </c>
      <c r="E355" s="239" t="s">
        <v>1</v>
      </c>
      <c r="F355" s="240" t="s">
        <v>1153</v>
      </c>
      <c r="G355" s="238"/>
      <c r="H355" s="241">
        <v>29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150</v>
      </c>
      <c r="AU355" s="247" t="s">
        <v>86</v>
      </c>
      <c r="AV355" s="13" t="s">
        <v>86</v>
      </c>
      <c r="AW355" s="13" t="s">
        <v>32</v>
      </c>
      <c r="AX355" s="13" t="s">
        <v>84</v>
      </c>
      <c r="AY355" s="247" t="s">
        <v>137</v>
      </c>
    </row>
    <row r="356" s="13" customFormat="1">
      <c r="A356" s="13"/>
      <c r="B356" s="237"/>
      <c r="C356" s="238"/>
      <c r="D356" s="231" t="s">
        <v>150</v>
      </c>
      <c r="E356" s="238"/>
      <c r="F356" s="240" t="s">
        <v>1154</v>
      </c>
      <c r="G356" s="238"/>
      <c r="H356" s="241">
        <v>29.870000000000001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150</v>
      </c>
      <c r="AU356" s="247" t="s">
        <v>86</v>
      </c>
      <c r="AV356" s="13" t="s">
        <v>86</v>
      </c>
      <c r="AW356" s="13" t="s">
        <v>4</v>
      </c>
      <c r="AX356" s="13" t="s">
        <v>84</v>
      </c>
      <c r="AY356" s="247" t="s">
        <v>137</v>
      </c>
    </row>
    <row r="357" s="2" customFormat="1" ht="24.15" customHeight="1">
      <c r="A357" s="38"/>
      <c r="B357" s="39"/>
      <c r="C357" s="277" t="s">
        <v>718</v>
      </c>
      <c r="D357" s="277" t="s">
        <v>508</v>
      </c>
      <c r="E357" s="278" t="s">
        <v>1155</v>
      </c>
      <c r="F357" s="279" t="s">
        <v>1156</v>
      </c>
      <c r="G357" s="280" t="s">
        <v>276</v>
      </c>
      <c r="H357" s="281">
        <v>10.130000000000001</v>
      </c>
      <c r="I357" s="282"/>
      <c r="J357" s="283">
        <f>ROUND(I357*H357,2)</f>
        <v>0</v>
      </c>
      <c r="K357" s="284"/>
      <c r="L357" s="285"/>
      <c r="M357" s="286" t="s">
        <v>1</v>
      </c>
      <c r="N357" s="287" t="s">
        <v>41</v>
      </c>
      <c r="O357" s="91"/>
      <c r="P357" s="227">
        <f>O357*H357</f>
        <v>0</v>
      </c>
      <c r="Q357" s="227">
        <v>0.17499999999999999</v>
      </c>
      <c r="R357" s="227">
        <f>Q357*H357</f>
        <v>1.7727500000000001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192</v>
      </c>
      <c r="AT357" s="229" t="s">
        <v>508</v>
      </c>
      <c r="AU357" s="229" t="s">
        <v>86</v>
      </c>
      <c r="AY357" s="17" t="s">
        <v>137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84</v>
      </c>
      <c r="BK357" s="230">
        <f>ROUND(I357*H357,2)</f>
        <v>0</v>
      </c>
      <c r="BL357" s="17" t="s">
        <v>140</v>
      </c>
      <c r="BM357" s="229" t="s">
        <v>1157</v>
      </c>
    </row>
    <row r="358" s="2" customFormat="1">
      <c r="A358" s="38"/>
      <c r="B358" s="39"/>
      <c r="C358" s="40"/>
      <c r="D358" s="231" t="s">
        <v>146</v>
      </c>
      <c r="E358" s="40"/>
      <c r="F358" s="232" t="s">
        <v>1156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146</v>
      </c>
      <c r="AU358" s="17" t="s">
        <v>86</v>
      </c>
    </row>
    <row r="359" s="14" customFormat="1">
      <c r="A359" s="14"/>
      <c r="B359" s="256"/>
      <c r="C359" s="257"/>
      <c r="D359" s="231" t="s">
        <v>150</v>
      </c>
      <c r="E359" s="258" t="s">
        <v>1</v>
      </c>
      <c r="F359" s="259" t="s">
        <v>1158</v>
      </c>
      <c r="G359" s="257"/>
      <c r="H359" s="258" t="s">
        <v>1</v>
      </c>
      <c r="I359" s="260"/>
      <c r="J359" s="257"/>
      <c r="K359" s="257"/>
      <c r="L359" s="261"/>
      <c r="M359" s="262"/>
      <c r="N359" s="263"/>
      <c r="O359" s="263"/>
      <c r="P359" s="263"/>
      <c r="Q359" s="263"/>
      <c r="R359" s="263"/>
      <c r="S359" s="263"/>
      <c r="T359" s="26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5" t="s">
        <v>150</v>
      </c>
      <c r="AU359" s="265" t="s">
        <v>86</v>
      </c>
      <c r="AV359" s="14" t="s">
        <v>84</v>
      </c>
      <c r="AW359" s="14" t="s">
        <v>32</v>
      </c>
      <c r="AX359" s="14" t="s">
        <v>76</v>
      </c>
      <c r="AY359" s="265" t="s">
        <v>137</v>
      </c>
    </row>
    <row r="360" s="13" customFormat="1">
      <c r="A360" s="13"/>
      <c r="B360" s="237"/>
      <c r="C360" s="238"/>
      <c r="D360" s="231" t="s">
        <v>150</v>
      </c>
      <c r="E360" s="239" t="s">
        <v>1</v>
      </c>
      <c r="F360" s="240" t="s">
        <v>1159</v>
      </c>
      <c r="G360" s="238"/>
      <c r="H360" s="241">
        <v>10.130000000000001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150</v>
      </c>
      <c r="AU360" s="247" t="s">
        <v>86</v>
      </c>
      <c r="AV360" s="13" t="s">
        <v>86</v>
      </c>
      <c r="AW360" s="13" t="s">
        <v>32</v>
      </c>
      <c r="AX360" s="13" t="s">
        <v>84</v>
      </c>
      <c r="AY360" s="247" t="s">
        <v>137</v>
      </c>
    </row>
    <row r="361" s="2" customFormat="1" ht="21.75" customHeight="1">
      <c r="A361" s="38"/>
      <c r="B361" s="39"/>
      <c r="C361" s="217" t="s">
        <v>726</v>
      </c>
      <c r="D361" s="217" t="s">
        <v>141</v>
      </c>
      <c r="E361" s="218" t="s">
        <v>614</v>
      </c>
      <c r="F361" s="219" t="s">
        <v>615</v>
      </c>
      <c r="G361" s="220" t="s">
        <v>322</v>
      </c>
      <c r="H361" s="221">
        <v>50</v>
      </c>
      <c r="I361" s="222"/>
      <c r="J361" s="223">
        <f>ROUND(I361*H361,2)</f>
        <v>0</v>
      </c>
      <c r="K361" s="224"/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0.0035999999999999999</v>
      </c>
      <c r="R361" s="227">
        <f>Q361*H361</f>
        <v>0.17999999999999999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140</v>
      </c>
      <c r="AT361" s="229" t="s">
        <v>141</v>
      </c>
      <c r="AU361" s="229" t="s">
        <v>86</v>
      </c>
      <c r="AY361" s="17" t="s">
        <v>137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140</v>
      </c>
      <c r="BM361" s="229" t="s">
        <v>1160</v>
      </c>
    </row>
    <row r="362" s="2" customFormat="1">
      <c r="A362" s="38"/>
      <c r="B362" s="39"/>
      <c r="C362" s="40"/>
      <c r="D362" s="231" t="s">
        <v>146</v>
      </c>
      <c r="E362" s="40"/>
      <c r="F362" s="232" t="s">
        <v>617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146</v>
      </c>
      <c r="AU362" s="17" t="s">
        <v>86</v>
      </c>
    </row>
    <row r="363" s="13" customFormat="1">
      <c r="A363" s="13"/>
      <c r="B363" s="237"/>
      <c r="C363" s="238"/>
      <c r="D363" s="231" t="s">
        <v>150</v>
      </c>
      <c r="E363" s="239" t="s">
        <v>1</v>
      </c>
      <c r="F363" s="240" t="s">
        <v>1161</v>
      </c>
      <c r="G363" s="238"/>
      <c r="H363" s="241">
        <v>34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150</v>
      </c>
      <c r="AU363" s="247" t="s">
        <v>86</v>
      </c>
      <c r="AV363" s="13" t="s">
        <v>86</v>
      </c>
      <c r="AW363" s="13" t="s">
        <v>32</v>
      </c>
      <c r="AX363" s="13" t="s">
        <v>76</v>
      </c>
      <c r="AY363" s="247" t="s">
        <v>137</v>
      </c>
    </row>
    <row r="364" s="13" customFormat="1">
      <c r="A364" s="13"/>
      <c r="B364" s="237"/>
      <c r="C364" s="238"/>
      <c r="D364" s="231" t="s">
        <v>150</v>
      </c>
      <c r="E364" s="239" t="s">
        <v>1</v>
      </c>
      <c r="F364" s="240" t="s">
        <v>1162</v>
      </c>
      <c r="G364" s="238"/>
      <c r="H364" s="241">
        <v>16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150</v>
      </c>
      <c r="AU364" s="247" t="s">
        <v>86</v>
      </c>
      <c r="AV364" s="13" t="s">
        <v>86</v>
      </c>
      <c r="AW364" s="13" t="s">
        <v>32</v>
      </c>
      <c r="AX364" s="13" t="s">
        <v>76</v>
      </c>
      <c r="AY364" s="247" t="s">
        <v>137</v>
      </c>
    </row>
    <row r="365" s="15" customFormat="1">
      <c r="A365" s="15"/>
      <c r="B365" s="266"/>
      <c r="C365" s="267"/>
      <c r="D365" s="231" t="s">
        <v>150</v>
      </c>
      <c r="E365" s="268" t="s">
        <v>1</v>
      </c>
      <c r="F365" s="269" t="s">
        <v>298</v>
      </c>
      <c r="G365" s="267"/>
      <c r="H365" s="270">
        <v>50</v>
      </c>
      <c r="I365" s="271"/>
      <c r="J365" s="267"/>
      <c r="K365" s="267"/>
      <c r="L365" s="272"/>
      <c r="M365" s="273"/>
      <c r="N365" s="274"/>
      <c r="O365" s="274"/>
      <c r="P365" s="274"/>
      <c r="Q365" s="274"/>
      <c r="R365" s="274"/>
      <c r="S365" s="274"/>
      <c r="T365" s="27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6" t="s">
        <v>150</v>
      </c>
      <c r="AU365" s="276" t="s">
        <v>86</v>
      </c>
      <c r="AV365" s="15" t="s">
        <v>140</v>
      </c>
      <c r="AW365" s="15" t="s">
        <v>32</v>
      </c>
      <c r="AX365" s="15" t="s">
        <v>84</v>
      </c>
      <c r="AY365" s="276" t="s">
        <v>137</v>
      </c>
    </row>
    <row r="366" s="12" customFormat="1" ht="22.8" customHeight="1">
      <c r="A366" s="12"/>
      <c r="B366" s="203"/>
      <c r="C366" s="204"/>
      <c r="D366" s="205" t="s">
        <v>75</v>
      </c>
      <c r="E366" s="248" t="s">
        <v>192</v>
      </c>
      <c r="F366" s="248" t="s">
        <v>620</v>
      </c>
      <c r="G366" s="204"/>
      <c r="H366" s="204"/>
      <c r="I366" s="207"/>
      <c r="J366" s="249">
        <f>BK366</f>
        <v>0</v>
      </c>
      <c r="K366" s="204"/>
      <c r="L366" s="209"/>
      <c r="M366" s="210"/>
      <c r="N366" s="211"/>
      <c r="O366" s="211"/>
      <c r="P366" s="212">
        <f>SUM(P367:P464)</f>
        <v>0</v>
      </c>
      <c r="Q366" s="211"/>
      <c r="R366" s="212">
        <f>SUM(R367:R464)</f>
        <v>21.578288000000001</v>
      </c>
      <c r="S366" s="211"/>
      <c r="T366" s="213">
        <f>SUM(T367:T464)</f>
        <v>2.6400000000000001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84</v>
      </c>
      <c r="AT366" s="215" t="s">
        <v>75</v>
      </c>
      <c r="AU366" s="215" t="s">
        <v>84</v>
      </c>
      <c r="AY366" s="214" t="s">
        <v>137</v>
      </c>
      <c r="BK366" s="216">
        <f>SUM(BK367:BK464)</f>
        <v>0</v>
      </c>
    </row>
    <row r="367" s="2" customFormat="1" ht="16.5" customHeight="1">
      <c r="A367" s="38"/>
      <c r="B367" s="39"/>
      <c r="C367" s="217" t="s">
        <v>730</v>
      </c>
      <c r="D367" s="217" t="s">
        <v>141</v>
      </c>
      <c r="E367" s="218" t="s">
        <v>622</v>
      </c>
      <c r="F367" s="219" t="s">
        <v>623</v>
      </c>
      <c r="G367" s="220" t="s">
        <v>144</v>
      </c>
      <c r="H367" s="221">
        <v>8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41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140</v>
      </c>
      <c r="AT367" s="229" t="s">
        <v>141</v>
      </c>
      <c r="AU367" s="229" t="s">
        <v>86</v>
      </c>
      <c r="AY367" s="17" t="s">
        <v>137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140</v>
      </c>
      <c r="BM367" s="229" t="s">
        <v>1163</v>
      </c>
    </row>
    <row r="368" s="2" customFormat="1">
      <c r="A368" s="38"/>
      <c r="B368" s="39"/>
      <c r="C368" s="40"/>
      <c r="D368" s="231" t="s">
        <v>146</v>
      </c>
      <c r="E368" s="40"/>
      <c r="F368" s="232" t="s">
        <v>625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146</v>
      </c>
      <c r="AU368" s="17" t="s">
        <v>86</v>
      </c>
    </row>
    <row r="369" s="2" customFormat="1">
      <c r="A369" s="38"/>
      <c r="B369" s="39"/>
      <c r="C369" s="40"/>
      <c r="D369" s="231" t="s">
        <v>148</v>
      </c>
      <c r="E369" s="40"/>
      <c r="F369" s="236" t="s">
        <v>626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148</v>
      </c>
      <c r="AU369" s="17" t="s">
        <v>86</v>
      </c>
    </row>
    <row r="370" s="13" customFormat="1">
      <c r="A370" s="13"/>
      <c r="B370" s="237"/>
      <c r="C370" s="238"/>
      <c r="D370" s="231" t="s">
        <v>150</v>
      </c>
      <c r="E370" s="239" t="s">
        <v>1</v>
      </c>
      <c r="F370" s="240" t="s">
        <v>1164</v>
      </c>
      <c r="G370" s="238"/>
      <c r="H370" s="241">
        <v>8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150</v>
      </c>
      <c r="AU370" s="247" t="s">
        <v>86</v>
      </c>
      <c r="AV370" s="13" t="s">
        <v>86</v>
      </c>
      <c r="AW370" s="13" t="s">
        <v>32</v>
      </c>
      <c r="AX370" s="13" t="s">
        <v>84</v>
      </c>
      <c r="AY370" s="247" t="s">
        <v>137</v>
      </c>
    </row>
    <row r="371" s="2" customFormat="1" ht="24.15" customHeight="1">
      <c r="A371" s="38"/>
      <c r="B371" s="39"/>
      <c r="C371" s="217" t="s">
        <v>736</v>
      </c>
      <c r="D371" s="217" t="s">
        <v>141</v>
      </c>
      <c r="E371" s="218" t="s">
        <v>629</v>
      </c>
      <c r="F371" s="219" t="s">
        <v>630</v>
      </c>
      <c r="G371" s="220" t="s">
        <v>322</v>
      </c>
      <c r="H371" s="221">
        <v>46</v>
      </c>
      <c r="I371" s="222"/>
      <c r="J371" s="223">
        <f>ROUND(I371*H371,2)</f>
        <v>0</v>
      </c>
      <c r="K371" s="224"/>
      <c r="L371" s="44"/>
      <c r="M371" s="225" t="s">
        <v>1</v>
      </c>
      <c r="N371" s="226" t="s">
        <v>41</v>
      </c>
      <c r="O371" s="91"/>
      <c r="P371" s="227">
        <f>O371*H371</f>
        <v>0</v>
      </c>
      <c r="Q371" s="227">
        <v>1.0000000000000001E-05</v>
      </c>
      <c r="R371" s="227">
        <f>Q371*H371</f>
        <v>0.00046000000000000001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140</v>
      </c>
      <c r="AT371" s="229" t="s">
        <v>141</v>
      </c>
      <c r="AU371" s="229" t="s">
        <v>86</v>
      </c>
      <c r="AY371" s="17" t="s">
        <v>137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84</v>
      </c>
      <c r="BK371" s="230">
        <f>ROUND(I371*H371,2)</f>
        <v>0</v>
      </c>
      <c r="BL371" s="17" t="s">
        <v>140</v>
      </c>
      <c r="BM371" s="229" t="s">
        <v>1165</v>
      </c>
    </row>
    <row r="372" s="2" customFormat="1">
      <c r="A372" s="38"/>
      <c r="B372" s="39"/>
      <c r="C372" s="40"/>
      <c r="D372" s="231" t="s">
        <v>146</v>
      </c>
      <c r="E372" s="40"/>
      <c r="F372" s="232" t="s">
        <v>632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146</v>
      </c>
      <c r="AU372" s="17" t="s">
        <v>86</v>
      </c>
    </row>
    <row r="373" s="2" customFormat="1">
      <c r="A373" s="38"/>
      <c r="B373" s="39"/>
      <c r="C373" s="40"/>
      <c r="D373" s="250" t="s">
        <v>185</v>
      </c>
      <c r="E373" s="40"/>
      <c r="F373" s="251" t="s">
        <v>633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185</v>
      </c>
      <c r="AU373" s="17" t="s">
        <v>86</v>
      </c>
    </row>
    <row r="374" s="14" customFormat="1">
      <c r="A374" s="14"/>
      <c r="B374" s="256"/>
      <c r="C374" s="257"/>
      <c r="D374" s="231" t="s">
        <v>150</v>
      </c>
      <c r="E374" s="258" t="s">
        <v>1</v>
      </c>
      <c r="F374" s="259" t="s">
        <v>1166</v>
      </c>
      <c r="G374" s="257"/>
      <c r="H374" s="258" t="s">
        <v>1</v>
      </c>
      <c r="I374" s="260"/>
      <c r="J374" s="257"/>
      <c r="K374" s="257"/>
      <c r="L374" s="261"/>
      <c r="M374" s="262"/>
      <c r="N374" s="263"/>
      <c r="O374" s="263"/>
      <c r="P374" s="263"/>
      <c r="Q374" s="263"/>
      <c r="R374" s="263"/>
      <c r="S374" s="263"/>
      <c r="T374" s="26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5" t="s">
        <v>150</v>
      </c>
      <c r="AU374" s="265" t="s">
        <v>86</v>
      </c>
      <c r="AV374" s="14" t="s">
        <v>84</v>
      </c>
      <c r="AW374" s="14" t="s">
        <v>32</v>
      </c>
      <c r="AX374" s="14" t="s">
        <v>76</v>
      </c>
      <c r="AY374" s="265" t="s">
        <v>137</v>
      </c>
    </row>
    <row r="375" s="13" customFormat="1">
      <c r="A375" s="13"/>
      <c r="B375" s="237"/>
      <c r="C375" s="238"/>
      <c r="D375" s="231" t="s">
        <v>150</v>
      </c>
      <c r="E375" s="239" t="s">
        <v>1</v>
      </c>
      <c r="F375" s="240" t="s">
        <v>1167</v>
      </c>
      <c r="G375" s="238"/>
      <c r="H375" s="241">
        <v>46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150</v>
      </c>
      <c r="AU375" s="247" t="s">
        <v>86</v>
      </c>
      <c r="AV375" s="13" t="s">
        <v>86</v>
      </c>
      <c r="AW375" s="13" t="s">
        <v>32</v>
      </c>
      <c r="AX375" s="13" t="s">
        <v>84</v>
      </c>
      <c r="AY375" s="247" t="s">
        <v>137</v>
      </c>
    </row>
    <row r="376" s="2" customFormat="1" ht="24.15" customHeight="1">
      <c r="A376" s="38"/>
      <c r="B376" s="39"/>
      <c r="C376" s="277" t="s">
        <v>740</v>
      </c>
      <c r="D376" s="277" t="s">
        <v>508</v>
      </c>
      <c r="E376" s="278" t="s">
        <v>636</v>
      </c>
      <c r="F376" s="279" t="s">
        <v>637</v>
      </c>
      <c r="G376" s="280" t="s">
        <v>322</v>
      </c>
      <c r="H376" s="281">
        <v>46.920000000000002</v>
      </c>
      <c r="I376" s="282"/>
      <c r="J376" s="283">
        <f>ROUND(I376*H376,2)</f>
        <v>0</v>
      </c>
      <c r="K376" s="284"/>
      <c r="L376" s="285"/>
      <c r="M376" s="286" t="s">
        <v>1</v>
      </c>
      <c r="N376" s="287" t="s">
        <v>41</v>
      </c>
      <c r="O376" s="91"/>
      <c r="P376" s="227">
        <f>O376*H376</f>
        <v>0</v>
      </c>
      <c r="Q376" s="227">
        <v>0.0035999999999999999</v>
      </c>
      <c r="R376" s="227">
        <f>Q376*H376</f>
        <v>0.16891200000000001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192</v>
      </c>
      <c r="AT376" s="229" t="s">
        <v>508</v>
      </c>
      <c r="AU376" s="229" t="s">
        <v>86</v>
      </c>
      <c r="AY376" s="17" t="s">
        <v>137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84</v>
      </c>
      <c r="BK376" s="230">
        <f>ROUND(I376*H376,2)</f>
        <v>0</v>
      </c>
      <c r="BL376" s="17" t="s">
        <v>140</v>
      </c>
      <c r="BM376" s="229" t="s">
        <v>1168</v>
      </c>
    </row>
    <row r="377" s="2" customFormat="1">
      <c r="A377" s="38"/>
      <c r="B377" s="39"/>
      <c r="C377" s="40"/>
      <c r="D377" s="231" t="s">
        <v>146</v>
      </c>
      <c r="E377" s="40"/>
      <c r="F377" s="232" t="s">
        <v>637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146</v>
      </c>
      <c r="AU377" s="17" t="s">
        <v>86</v>
      </c>
    </row>
    <row r="378" s="13" customFormat="1">
      <c r="A378" s="13"/>
      <c r="B378" s="237"/>
      <c r="C378" s="238"/>
      <c r="D378" s="231" t="s">
        <v>150</v>
      </c>
      <c r="E378" s="238"/>
      <c r="F378" s="240" t="s">
        <v>1169</v>
      </c>
      <c r="G378" s="238"/>
      <c r="H378" s="241">
        <v>46.920000000000002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150</v>
      </c>
      <c r="AU378" s="247" t="s">
        <v>86</v>
      </c>
      <c r="AV378" s="13" t="s">
        <v>86</v>
      </c>
      <c r="AW378" s="13" t="s">
        <v>4</v>
      </c>
      <c r="AX378" s="13" t="s">
        <v>84</v>
      </c>
      <c r="AY378" s="247" t="s">
        <v>137</v>
      </c>
    </row>
    <row r="379" s="2" customFormat="1" ht="24.15" customHeight="1">
      <c r="A379" s="38"/>
      <c r="B379" s="39"/>
      <c r="C379" s="217" t="s">
        <v>744</v>
      </c>
      <c r="D379" s="217" t="s">
        <v>141</v>
      </c>
      <c r="E379" s="218" t="s">
        <v>641</v>
      </c>
      <c r="F379" s="219" t="s">
        <v>642</v>
      </c>
      <c r="G379" s="220" t="s">
        <v>361</v>
      </c>
      <c r="H379" s="221">
        <v>24</v>
      </c>
      <c r="I379" s="222"/>
      <c r="J379" s="223">
        <f>ROUND(I379*H379,2)</f>
        <v>0</v>
      </c>
      <c r="K379" s="224"/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140</v>
      </c>
      <c r="AT379" s="229" t="s">
        <v>141</v>
      </c>
      <c r="AU379" s="229" t="s">
        <v>86</v>
      </c>
      <c r="AY379" s="17" t="s">
        <v>137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140</v>
      </c>
      <c r="BM379" s="229" t="s">
        <v>1170</v>
      </c>
    </row>
    <row r="380" s="2" customFormat="1">
      <c r="A380" s="38"/>
      <c r="B380" s="39"/>
      <c r="C380" s="40"/>
      <c r="D380" s="231" t="s">
        <v>146</v>
      </c>
      <c r="E380" s="40"/>
      <c r="F380" s="232" t="s">
        <v>644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146</v>
      </c>
      <c r="AU380" s="17" t="s">
        <v>86</v>
      </c>
    </row>
    <row r="381" s="2" customFormat="1">
      <c r="A381" s="38"/>
      <c r="B381" s="39"/>
      <c r="C381" s="40"/>
      <c r="D381" s="250" t="s">
        <v>185</v>
      </c>
      <c r="E381" s="40"/>
      <c r="F381" s="251" t="s">
        <v>645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185</v>
      </c>
      <c r="AU381" s="17" t="s">
        <v>86</v>
      </c>
    </row>
    <row r="382" s="13" customFormat="1">
      <c r="A382" s="13"/>
      <c r="B382" s="237"/>
      <c r="C382" s="238"/>
      <c r="D382" s="231" t="s">
        <v>150</v>
      </c>
      <c r="E382" s="239" t="s">
        <v>1</v>
      </c>
      <c r="F382" s="240" t="s">
        <v>1171</v>
      </c>
      <c r="G382" s="238"/>
      <c r="H382" s="241">
        <v>24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150</v>
      </c>
      <c r="AU382" s="247" t="s">
        <v>86</v>
      </c>
      <c r="AV382" s="13" t="s">
        <v>86</v>
      </c>
      <c r="AW382" s="13" t="s">
        <v>32</v>
      </c>
      <c r="AX382" s="13" t="s">
        <v>84</v>
      </c>
      <c r="AY382" s="247" t="s">
        <v>137</v>
      </c>
    </row>
    <row r="383" s="2" customFormat="1" ht="16.5" customHeight="1">
      <c r="A383" s="38"/>
      <c r="B383" s="39"/>
      <c r="C383" s="277" t="s">
        <v>749</v>
      </c>
      <c r="D383" s="277" t="s">
        <v>508</v>
      </c>
      <c r="E383" s="278" t="s">
        <v>648</v>
      </c>
      <c r="F383" s="279" t="s">
        <v>649</v>
      </c>
      <c r="G383" s="280" t="s">
        <v>361</v>
      </c>
      <c r="H383" s="281">
        <v>8</v>
      </c>
      <c r="I383" s="282"/>
      <c r="J383" s="283">
        <f>ROUND(I383*H383,2)</f>
        <v>0</v>
      </c>
      <c r="K383" s="284"/>
      <c r="L383" s="285"/>
      <c r="M383" s="286" t="s">
        <v>1</v>
      </c>
      <c r="N383" s="287" t="s">
        <v>41</v>
      </c>
      <c r="O383" s="91"/>
      <c r="P383" s="227">
        <f>O383*H383</f>
        <v>0</v>
      </c>
      <c r="Q383" s="227">
        <v>0.00148</v>
      </c>
      <c r="R383" s="227">
        <f>Q383*H383</f>
        <v>0.01184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192</v>
      </c>
      <c r="AT383" s="229" t="s">
        <v>508</v>
      </c>
      <c r="AU383" s="229" t="s">
        <v>86</v>
      </c>
      <c r="AY383" s="17" t="s">
        <v>137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84</v>
      </c>
      <c r="BK383" s="230">
        <f>ROUND(I383*H383,2)</f>
        <v>0</v>
      </c>
      <c r="BL383" s="17" t="s">
        <v>140</v>
      </c>
      <c r="BM383" s="229" t="s">
        <v>1172</v>
      </c>
    </row>
    <row r="384" s="2" customFormat="1">
      <c r="A384" s="38"/>
      <c r="B384" s="39"/>
      <c r="C384" s="40"/>
      <c r="D384" s="231" t="s">
        <v>146</v>
      </c>
      <c r="E384" s="40"/>
      <c r="F384" s="232" t="s">
        <v>649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146</v>
      </c>
      <c r="AU384" s="17" t="s">
        <v>86</v>
      </c>
    </row>
    <row r="385" s="13" customFormat="1">
      <c r="A385" s="13"/>
      <c r="B385" s="237"/>
      <c r="C385" s="238"/>
      <c r="D385" s="231" t="s">
        <v>150</v>
      </c>
      <c r="E385" s="239" t="s">
        <v>1</v>
      </c>
      <c r="F385" s="240" t="s">
        <v>192</v>
      </c>
      <c r="G385" s="238"/>
      <c r="H385" s="241">
        <v>8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150</v>
      </c>
      <c r="AU385" s="247" t="s">
        <v>86</v>
      </c>
      <c r="AV385" s="13" t="s">
        <v>86</v>
      </c>
      <c r="AW385" s="13" t="s">
        <v>32</v>
      </c>
      <c r="AX385" s="13" t="s">
        <v>84</v>
      </c>
      <c r="AY385" s="247" t="s">
        <v>137</v>
      </c>
    </row>
    <row r="386" s="2" customFormat="1" ht="16.5" customHeight="1">
      <c r="A386" s="38"/>
      <c r="B386" s="39"/>
      <c r="C386" s="277" t="s">
        <v>757</v>
      </c>
      <c r="D386" s="277" t="s">
        <v>508</v>
      </c>
      <c r="E386" s="278" t="s">
        <v>652</v>
      </c>
      <c r="F386" s="279" t="s">
        <v>653</v>
      </c>
      <c r="G386" s="280" t="s">
        <v>361</v>
      </c>
      <c r="H386" s="281">
        <v>8</v>
      </c>
      <c r="I386" s="282"/>
      <c r="J386" s="283">
        <f>ROUND(I386*H386,2)</f>
        <v>0</v>
      </c>
      <c r="K386" s="284"/>
      <c r="L386" s="285"/>
      <c r="M386" s="286" t="s">
        <v>1</v>
      </c>
      <c r="N386" s="287" t="s">
        <v>41</v>
      </c>
      <c r="O386" s="91"/>
      <c r="P386" s="227">
        <f>O386*H386</f>
        <v>0</v>
      </c>
      <c r="Q386" s="227">
        <v>0.00087000000000000001</v>
      </c>
      <c r="R386" s="227">
        <f>Q386*H386</f>
        <v>0.00696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192</v>
      </c>
      <c r="AT386" s="229" t="s">
        <v>508</v>
      </c>
      <c r="AU386" s="229" t="s">
        <v>86</v>
      </c>
      <c r="AY386" s="17" t="s">
        <v>137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84</v>
      </c>
      <c r="BK386" s="230">
        <f>ROUND(I386*H386,2)</f>
        <v>0</v>
      </c>
      <c r="BL386" s="17" t="s">
        <v>140</v>
      </c>
      <c r="BM386" s="229" t="s">
        <v>1173</v>
      </c>
    </row>
    <row r="387" s="2" customFormat="1">
      <c r="A387" s="38"/>
      <c r="B387" s="39"/>
      <c r="C387" s="40"/>
      <c r="D387" s="231" t="s">
        <v>146</v>
      </c>
      <c r="E387" s="40"/>
      <c r="F387" s="232" t="s">
        <v>653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146</v>
      </c>
      <c r="AU387" s="17" t="s">
        <v>86</v>
      </c>
    </row>
    <row r="388" s="13" customFormat="1">
      <c r="A388" s="13"/>
      <c r="B388" s="237"/>
      <c r="C388" s="238"/>
      <c r="D388" s="231" t="s">
        <v>150</v>
      </c>
      <c r="E388" s="239" t="s">
        <v>1</v>
      </c>
      <c r="F388" s="240" t="s">
        <v>192</v>
      </c>
      <c r="G388" s="238"/>
      <c r="H388" s="241">
        <v>8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150</v>
      </c>
      <c r="AU388" s="247" t="s">
        <v>86</v>
      </c>
      <c r="AV388" s="13" t="s">
        <v>86</v>
      </c>
      <c r="AW388" s="13" t="s">
        <v>32</v>
      </c>
      <c r="AX388" s="13" t="s">
        <v>84</v>
      </c>
      <c r="AY388" s="247" t="s">
        <v>137</v>
      </c>
    </row>
    <row r="389" s="2" customFormat="1" ht="16.5" customHeight="1">
      <c r="A389" s="38"/>
      <c r="B389" s="39"/>
      <c r="C389" s="277" t="s">
        <v>766</v>
      </c>
      <c r="D389" s="277" t="s">
        <v>508</v>
      </c>
      <c r="E389" s="278" t="s">
        <v>656</v>
      </c>
      <c r="F389" s="279" t="s">
        <v>657</v>
      </c>
      <c r="G389" s="280" t="s">
        <v>361</v>
      </c>
      <c r="H389" s="281">
        <v>8</v>
      </c>
      <c r="I389" s="282"/>
      <c r="J389" s="283">
        <f>ROUND(I389*H389,2)</f>
        <v>0</v>
      </c>
      <c r="K389" s="284"/>
      <c r="L389" s="285"/>
      <c r="M389" s="286" t="s">
        <v>1</v>
      </c>
      <c r="N389" s="287" t="s">
        <v>41</v>
      </c>
      <c r="O389" s="91"/>
      <c r="P389" s="227">
        <f>O389*H389</f>
        <v>0</v>
      </c>
      <c r="Q389" s="227">
        <v>0.00123</v>
      </c>
      <c r="R389" s="227">
        <f>Q389*H389</f>
        <v>0.0098399999999999998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192</v>
      </c>
      <c r="AT389" s="229" t="s">
        <v>508</v>
      </c>
      <c r="AU389" s="229" t="s">
        <v>86</v>
      </c>
      <c r="AY389" s="17" t="s">
        <v>137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140</v>
      </c>
      <c r="BM389" s="229" t="s">
        <v>1174</v>
      </c>
    </row>
    <row r="390" s="2" customFormat="1">
      <c r="A390" s="38"/>
      <c r="B390" s="39"/>
      <c r="C390" s="40"/>
      <c r="D390" s="231" t="s">
        <v>146</v>
      </c>
      <c r="E390" s="40"/>
      <c r="F390" s="232" t="s">
        <v>657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146</v>
      </c>
      <c r="AU390" s="17" t="s">
        <v>86</v>
      </c>
    </row>
    <row r="391" s="13" customFormat="1">
      <c r="A391" s="13"/>
      <c r="B391" s="237"/>
      <c r="C391" s="238"/>
      <c r="D391" s="231" t="s">
        <v>150</v>
      </c>
      <c r="E391" s="239" t="s">
        <v>1</v>
      </c>
      <c r="F391" s="240" t="s">
        <v>192</v>
      </c>
      <c r="G391" s="238"/>
      <c r="H391" s="241">
        <v>8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150</v>
      </c>
      <c r="AU391" s="247" t="s">
        <v>86</v>
      </c>
      <c r="AV391" s="13" t="s">
        <v>86</v>
      </c>
      <c r="AW391" s="13" t="s">
        <v>32</v>
      </c>
      <c r="AX391" s="13" t="s">
        <v>84</v>
      </c>
      <c r="AY391" s="247" t="s">
        <v>137</v>
      </c>
    </row>
    <row r="392" s="2" customFormat="1" ht="21.75" customHeight="1">
      <c r="A392" s="38"/>
      <c r="B392" s="39"/>
      <c r="C392" s="217" t="s">
        <v>257</v>
      </c>
      <c r="D392" s="217" t="s">
        <v>141</v>
      </c>
      <c r="E392" s="218" t="s">
        <v>660</v>
      </c>
      <c r="F392" s="219" t="s">
        <v>661</v>
      </c>
      <c r="G392" s="220" t="s">
        <v>361</v>
      </c>
      <c r="H392" s="221">
        <v>9</v>
      </c>
      <c r="I392" s="222"/>
      <c r="J392" s="223">
        <f>ROUND(I392*H392,2)</f>
        <v>0</v>
      </c>
      <c r="K392" s="224"/>
      <c r="L392" s="44"/>
      <c r="M392" s="225" t="s">
        <v>1</v>
      </c>
      <c r="N392" s="226" t="s">
        <v>41</v>
      </c>
      <c r="O392" s="91"/>
      <c r="P392" s="227">
        <f>O392*H392</f>
        <v>0</v>
      </c>
      <c r="Q392" s="227">
        <v>0.00165</v>
      </c>
      <c r="R392" s="227">
        <f>Q392*H392</f>
        <v>0.01485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140</v>
      </c>
      <c r="AT392" s="229" t="s">
        <v>141</v>
      </c>
      <c r="AU392" s="229" t="s">
        <v>86</v>
      </c>
      <c r="AY392" s="17" t="s">
        <v>137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84</v>
      </c>
      <c r="BK392" s="230">
        <f>ROUND(I392*H392,2)</f>
        <v>0</v>
      </c>
      <c r="BL392" s="17" t="s">
        <v>140</v>
      </c>
      <c r="BM392" s="229" t="s">
        <v>1175</v>
      </c>
    </row>
    <row r="393" s="2" customFormat="1">
      <c r="A393" s="38"/>
      <c r="B393" s="39"/>
      <c r="C393" s="40"/>
      <c r="D393" s="231" t="s">
        <v>146</v>
      </c>
      <c r="E393" s="40"/>
      <c r="F393" s="232" t="s">
        <v>663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146</v>
      </c>
      <c r="AU393" s="17" t="s">
        <v>86</v>
      </c>
    </row>
    <row r="394" s="14" customFormat="1">
      <c r="A394" s="14"/>
      <c r="B394" s="256"/>
      <c r="C394" s="257"/>
      <c r="D394" s="231" t="s">
        <v>150</v>
      </c>
      <c r="E394" s="258" t="s">
        <v>1</v>
      </c>
      <c r="F394" s="259" t="s">
        <v>664</v>
      </c>
      <c r="G394" s="257"/>
      <c r="H394" s="258" t="s">
        <v>1</v>
      </c>
      <c r="I394" s="260"/>
      <c r="J394" s="257"/>
      <c r="K394" s="257"/>
      <c r="L394" s="261"/>
      <c r="M394" s="262"/>
      <c r="N394" s="263"/>
      <c r="O394" s="263"/>
      <c r="P394" s="263"/>
      <c r="Q394" s="263"/>
      <c r="R394" s="263"/>
      <c r="S394" s="263"/>
      <c r="T394" s="26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5" t="s">
        <v>150</v>
      </c>
      <c r="AU394" s="265" t="s">
        <v>86</v>
      </c>
      <c r="AV394" s="14" t="s">
        <v>84</v>
      </c>
      <c r="AW394" s="14" t="s">
        <v>32</v>
      </c>
      <c r="AX394" s="14" t="s">
        <v>76</v>
      </c>
      <c r="AY394" s="265" t="s">
        <v>137</v>
      </c>
    </row>
    <row r="395" s="13" customFormat="1">
      <c r="A395" s="13"/>
      <c r="B395" s="237"/>
      <c r="C395" s="238"/>
      <c r="D395" s="231" t="s">
        <v>150</v>
      </c>
      <c r="E395" s="239" t="s">
        <v>1</v>
      </c>
      <c r="F395" s="240" t="s">
        <v>1176</v>
      </c>
      <c r="G395" s="238"/>
      <c r="H395" s="241">
        <v>9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150</v>
      </c>
      <c r="AU395" s="247" t="s">
        <v>86</v>
      </c>
      <c r="AV395" s="13" t="s">
        <v>86</v>
      </c>
      <c r="AW395" s="13" t="s">
        <v>32</v>
      </c>
      <c r="AX395" s="13" t="s">
        <v>84</v>
      </c>
      <c r="AY395" s="247" t="s">
        <v>137</v>
      </c>
    </row>
    <row r="396" s="2" customFormat="1" ht="24.15" customHeight="1">
      <c r="A396" s="38"/>
      <c r="B396" s="39"/>
      <c r="C396" s="277" t="s">
        <v>782</v>
      </c>
      <c r="D396" s="277" t="s">
        <v>508</v>
      </c>
      <c r="E396" s="278" t="s">
        <v>667</v>
      </c>
      <c r="F396" s="279" t="s">
        <v>668</v>
      </c>
      <c r="G396" s="280" t="s">
        <v>361</v>
      </c>
      <c r="H396" s="281">
        <v>9</v>
      </c>
      <c r="I396" s="282"/>
      <c r="J396" s="283">
        <f>ROUND(I396*H396,2)</f>
        <v>0</v>
      </c>
      <c r="K396" s="284"/>
      <c r="L396" s="285"/>
      <c r="M396" s="286" t="s">
        <v>1</v>
      </c>
      <c r="N396" s="287" t="s">
        <v>41</v>
      </c>
      <c r="O396" s="91"/>
      <c r="P396" s="227">
        <f>O396*H396</f>
        <v>0</v>
      </c>
      <c r="Q396" s="227">
        <v>0.014</v>
      </c>
      <c r="R396" s="227">
        <f>Q396*H396</f>
        <v>0.126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192</v>
      </c>
      <c r="AT396" s="229" t="s">
        <v>508</v>
      </c>
      <c r="AU396" s="229" t="s">
        <v>86</v>
      </c>
      <c r="AY396" s="17" t="s">
        <v>137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84</v>
      </c>
      <c r="BK396" s="230">
        <f>ROUND(I396*H396,2)</f>
        <v>0</v>
      </c>
      <c r="BL396" s="17" t="s">
        <v>140</v>
      </c>
      <c r="BM396" s="229" t="s">
        <v>1177</v>
      </c>
    </row>
    <row r="397" s="2" customFormat="1">
      <c r="A397" s="38"/>
      <c r="B397" s="39"/>
      <c r="C397" s="40"/>
      <c r="D397" s="231" t="s">
        <v>146</v>
      </c>
      <c r="E397" s="40"/>
      <c r="F397" s="232" t="s">
        <v>668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146</v>
      </c>
      <c r="AU397" s="17" t="s">
        <v>86</v>
      </c>
    </row>
    <row r="398" s="13" customFormat="1">
      <c r="A398" s="13"/>
      <c r="B398" s="237"/>
      <c r="C398" s="238"/>
      <c r="D398" s="231" t="s">
        <v>150</v>
      </c>
      <c r="E398" s="239" t="s">
        <v>1</v>
      </c>
      <c r="F398" s="240" t="s">
        <v>1178</v>
      </c>
      <c r="G398" s="238"/>
      <c r="H398" s="241">
        <v>9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150</v>
      </c>
      <c r="AU398" s="247" t="s">
        <v>86</v>
      </c>
      <c r="AV398" s="13" t="s">
        <v>86</v>
      </c>
      <c r="AW398" s="13" t="s">
        <v>32</v>
      </c>
      <c r="AX398" s="13" t="s">
        <v>84</v>
      </c>
      <c r="AY398" s="247" t="s">
        <v>137</v>
      </c>
    </row>
    <row r="399" s="2" customFormat="1" ht="21.75" customHeight="1">
      <c r="A399" s="38"/>
      <c r="B399" s="39"/>
      <c r="C399" s="217" t="s">
        <v>787</v>
      </c>
      <c r="D399" s="217" t="s">
        <v>141</v>
      </c>
      <c r="E399" s="218" t="s">
        <v>672</v>
      </c>
      <c r="F399" s="219" t="s">
        <v>673</v>
      </c>
      <c r="G399" s="220" t="s">
        <v>322</v>
      </c>
      <c r="H399" s="221">
        <v>46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41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140</v>
      </c>
      <c r="AT399" s="229" t="s">
        <v>141</v>
      </c>
      <c r="AU399" s="229" t="s">
        <v>86</v>
      </c>
      <c r="AY399" s="17" t="s">
        <v>137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84</v>
      </c>
      <c r="BK399" s="230">
        <f>ROUND(I399*H399,2)</f>
        <v>0</v>
      </c>
      <c r="BL399" s="17" t="s">
        <v>140</v>
      </c>
      <c r="BM399" s="229" t="s">
        <v>1179</v>
      </c>
    </row>
    <row r="400" s="2" customFormat="1">
      <c r="A400" s="38"/>
      <c r="B400" s="39"/>
      <c r="C400" s="40"/>
      <c r="D400" s="231" t="s">
        <v>146</v>
      </c>
      <c r="E400" s="40"/>
      <c r="F400" s="232" t="s">
        <v>675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146</v>
      </c>
      <c r="AU400" s="17" t="s">
        <v>86</v>
      </c>
    </row>
    <row r="401" s="2" customFormat="1">
      <c r="A401" s="38"/>
      <c r="B401" s="39"/>
      <c r="C401" s="40"/>
      <c r="D401" s="250" t="s">
        <v>185</v>
      </c>
      <c r="E401" s="40"/>
      <c r="F401" s="251" t="s">
        <v>676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185</v>
      </c>
      <c r="AU401" s="17" t="s">
        <v>86</v>
      </c>
    </row>
    <row r="402" s="13" customFormat="1">
      <c r="A402" s="13"/>
      <c r="B402" s="237"/>
      <c r="C402" s="238"/>
      <c r="D402" s="231" t="s">
        <v>150</v>
      </c>
      <c r="E402" s="239" t="s">
        <v>1</v>
      </c>
      <c r="F402" s="240" t="s">
        <v>1180</v>
      </c>
      <c r="G402" s="238"/>
      <c r="H402" s="241">
        <v>46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150</v>
      </c>
      <c r="AU402" s="247" t="s">
        <v>86</v>
      </c>
      <c r="AV402" s="13" t="s">
        <v>86</v>
      </c>
      <c r="AW402" s="13" t="s">
        <v>32</v>
      </c>
      <c r="AX402" s="13" t="s">
        <v>84</v>
      </c>
      <c r="AY402" s="247" t="s">
        <v>137</v>
      </c>
    </row>
    <row r="403" s="2" customFormat="1" ht="24.15" customHeight="1">
      <c r="A403" s="38"/>
      <c r="B403" s="39"/>
      <c r="C403" s="217" t="s">
        <v>791</v>
      </c>
      <c r="D403" s="217" t="s">
        <v>141</v>
      </c>
      <c r="E403" s="218" t="s">
        <v>679</v>
      </c>
      <c r="F403" s="219" t="s">
        <v>680</v>
      </c>
      <c r="G403" s="220" t="s">
        <v>361</v>
      </c>
      <c r="H403" s="221">
        <v>8</v>
      </c>
      <c r="I403" s="222"/>
      <c r="J403" s="223">
        <f>ROUND(I403*H403,2)</f>
        <v>0</v>
      </c>
      <c r="K403" s="224"/>
      <c r="L403" s="44"/>
      <c r="M403" s="225" t="s">
        <v>1</v>
      </c>
      <c r="N403" s="226" t="s">
        <v>41</v>
      </c>
      <c r="O403" s="91"/>
      <c r="P403" s="227">
        <f>O403*H403</f>
        <v>0</v>
      </c>
      <c r="Q403" s="227">
        <v>0.12422</v>
      </c>
      <c r="R403" s="227">
        <f>Q403*H403</f>
        <v>0.99375999999999998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140</v>
      </c>
      <c r="AT403" s="229" t="s">
        <v>141</v>
      </c>
      <c r="AU403" s="229" t="s">
        <v>86</v>
      </c>
      <c r="AY403" s="17" t="s">
        <v>137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84</v>
      </c>
      <c r="BK403" s="230">
        <f>ROUND(I403*H403,2)</f>
        <v>0</v>
      </c>
      <c r="BL403" s="17" t="s">
        <v>140</v>
      </c>
      <c r="BM403" s="229" t="s">
        <v>1181</v>
      </c>
    </row>
    <row r="404" s="2" customFormat="1">
      <c r="A404" s="38"/>
      <c r="B404" s="39"/>
      <c r="C404" s="40"/>
      <c r="D404" s="231" t="s">
        <v>146</v>
      </c>
      <c r="E404" s="40"/>
      <c r="F404" s="232" t="s">
        <v>682</v>
      </c>
      <c r="G404" s="40"/>
      <c r="H404" s="40"/>
      <c r="I404" s="233"/>
      <c r="J404" s="40"/>
      <c r="K404" s="40"/>
      <c r="L404" s="44"/>
      <c r="M404" s="234"/>
      <c r="N404" s="23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146</v>
      </c>
      <c r="AU404" s="17" t="s">
        <v>86</v>
      </c>
    </row>
    <row r="405" s="2" customFormat="1">
      <c r="A405" s="38"/>
      <c r="B405" s="39"/>
      <c r="C405" s="40"/>
      <c r="D405" s="250" t="s">
        <v>185</v>
      </c>
      <c r="E405" s="40"/>
      <c r="F405" s="251" t="s">
        <v>683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185</v>
      </c>
      <c r="AU405" s="17" t="s">
        <v>86</v>
      </c>
    </row>
    <row r="406" s="13" customFormat="1">
      <c r="A406" s="13"/>
      <c r="B406" s="237"/>
      <c r="C406" s="238"/>
      <c r="D406" s="231" t="s">
        <v>150</v>
      </c>
      <c r="E406" s="239" t="s">
        <v>1</v>
      </c>
      <c r="F406" s="240" t="s">
        <v>192</v>
      </c>
      <c r="G406" s="238"/>
      <c r="H406" s="241">
        <v>8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150</v>
      </c>
      <c r="AU406" s="247" t="s">
        <v>86</v>
      </c>
      <c r="AV406" s="13" t="s">
        <v>86</v>
      </c>
      <c r="AW406" s="13" t="s">
        <v>32</v>
      </c>
      <c r="AX406" s="13" t="s">
        <v>84</v>
      </c>
      <c r="AY406" s="247" t="s">
        <v>137</v>
      </c>
    </row>
    <row r="407" s="2" customFormat="1" ht="21.75" customHeight="1">
      <c r="A407" s="38"/>
      <c r="B407" s="39"/>
      <c r="C407" s="277" t="s">
        <v>796</v>
      </c>
      <c r="D407" s="277" t="s">
        <v>508</v>
      </c>
      <c r="E407" s="278" t="s">
        <v>685</v>
      </c>
      <c r="F407" s="279" t="s">
        <v>686</v>
      </c>
      <c r="G407" s="280" t="s">
        <v>361</v>
      </c>
      <c r="H407" s="281">
        <v>8</v>
      </c>
      <c r="I407" s="282"/>
      <c r="J407" s="283">
        <f>ROUND(I407*H407,2)</f>
        <v>0</v>
      </c>
      <c r="K407" s="284"/>
      <c r="L407" s="285"/>
      <c r="M407" s="286" t="s">
        <v>1</v>
      </c>
      <c r="N407" s="287" t="s">
        <v>41</v>
      </c>
      <c r="O407" s="91"/>
      <c r="P407" s="227">
        <f>O407*H407</f>
        <v>0</v>
      </c>
      <c r="Q407" s="227">
        <v>0.067000000000000004</v>
      </c>
      <c r="R407" s="227">
        <f>Q407*H407</f>
        <v>0.53600000000000003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192</v>
      </c>
      <c r="AT407" s="229" t="s">
        <v>508</v>
      </c>
      <c r="AU407" s="229" t="s">
        <v>86</v>
      </c>
      <c r="AY407" s="17" t="s">
        <v>137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84</v>
      </c>
      <c r="BK407" s="230">
        <f>ROUND(I407*H407,2)</f>
        <v>0</v>
      </c>
      <c r="BL407" s="17" t="s">
        <v>140</v>
      </c>
      <c r="BM407" s="229" t="s">
        <v>1182</v>
      </c>
    </row>
    <row r="408" s="2" customFormat="1">
      <c r="A408" s="38"/>
      <c r="B408" s="39"/>
      <c r="C408" s="40"/>
      <c r="D408" s="231" t="s">
        <v>146</v>
      </c>
      <c r="E408" s="40"/>
      <c r="F408" s="232" t="s">
        <v>686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146</v>
      </c>
      <c r="AU408" s="17" t="s">
        <v>86</v>
      </c>
    </row>
    <row r="409" s="2" customFormat="1" ht="24.15" customHeight="1">
      <c r="A409" s="38"/>
      <c r="B409" s="39"/>
      <c r="C409" s="217" t="s">
        <v>801</v>
      </c>
      <c r="D409" s="217" t="s">
        <v>141</v>
      </c>
      <c r="E409" s="218" t="s">
        <v>689</v>
      </c>
      <c r="F409" s="219" t="s">
        <v>690</v>
      </c>
      <c r="G409" s="220" t="s">
        <v>361</v>
      </c>
      <c r="H409" s="221">
        <v>8</v>
      </c>
      <c r="I409" s="222"/>
      <c r="J409" s="223">
        <f>ROUND(I409*H409,2)</f>
        <v>0</v>
      </c>
      <c r="K409" s="224"/>
      <c r="L409" s="44"/>
      <c r="M409" s="225" t="s">
        <v>1</v>
      </c>
      <c r="N409" s="226" t="s">
        <v>41</v>
      </c>
      <c r="O409" s="91"/>
      <c r="P409" s="227">
        <f>O409*H409</f>
        <v>0</v>
      </c>
      <c r="Q409" s="227">
        <v>0.02972</v>
      </c>
      <c r="R409" s="227">
        <f>Q409*H409</f>
        <v>0.23776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140</v>
      </c>
      <c r="AT409" s="229" t="s">
        <v>141</v>
      </c>
      <c r="AU409" s="229" t="s">
        <v>86</v>
      </c>
      <c r="AY409" s="17" t="s">
        <v>137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84</v>
      </c>
      <c r="BK409" s="230">
        <f>ROUND(I409*H409,2)</f>
        <v>0</v>
      </c>
      <c r="BL409" s="17" t="s">
        <v>140</v>
      </c>
      <c r="BM409" s="229" t="s">
        <v>1183</v>
      </c>
    </row>
    <row r="410" s="2" customFormat="1">
      <c r="A410" s="38"/>
      <c r="B410" s="39"/>
      <c r="C410" s="40"/>
      <c r="D410" s="231" t="s">
        <v>146</v>
      </c>
      <c r="E410" s="40"/>
      <c r="F410" s="232" t="s">
        <v>692</v>
      </c>
      <c r="G410" s="40"/>
      <c r="H410" s="40"/>
      <c r="I410" s="233"/>
      <c r="J410" s="40"/>
      <c r="K410" s="40"/>
      <c r="L410" s="44"/>
      <c r="M410" s="234"/>
      <c r="N410" s="235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146</v>
      </c>
      <c r="AU410" s="17" t="s">
        <v>86</v>
      </c>
    </row>
    <row r="411" s="2" customFormat="1">
      <c r="A411" s="38"/>
      <c r="B411" s="39"/>
      <c r="C411" s="40"/>
      <c r="D411" s="250" t="s">
        <v>185</v>
      </c>
      <c r="E411" s="40"/>
      <c r="F411" s="251" t="s">
        <v>693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185</v>
      </c>
      <c r="AU411" s="17" t="s">
        <v>86</v>
      </c>
    </row>
    <row r="412" s="13" customFormat="1">
      <c r="A412" s="13"/>
      <c r="B412" s="237"/>
      <c r="C412" s="238"/>
      <c r="D412" s="231" t="s">
        <v>150</v>
      </c>
      <c r="E412" s="239" t="s">
        <v>1</v>
      </c>
      <c r="F412" s="240" t="s">
        <v>192</v>
      </c>
      <c r="G412" s="238"/>
      <c r="H412" s="241">
        <v>8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150</v>
      </c>
      <c r="AU412" s="247" t="s">
        <v>86</v>
      </c>
      <c r="AV412" s="13" t="s">
        <v>86</v>
      </c>
      <c r="AW412" s="13" t="s">
        <v>32</v>
      </c>
      <c r="AX412" s="13" t="s">
        <v>84</v>
      </c>
      <c r="AY412" s="247" t="s">
        <v>137</v>
      </c>
    </row>
    <row r="413" s="2" customFormat="1" ht="21.75" customHeight="1">
      <c r="A413" s="38"/>
      <c r="B413" s="39"/>
      <c r="C413" s="277" t="s">
        <v>808</v>
      </c>
      <c r="D413" s="277" t="s">
        <v>508</v>
      </c>
      <c r="E413" s="278" t="s">
        <v>695</v>
      </c>
      <c r="F413" s="279" t="s">
        <v>696</v>
      </c>
      <c r="G413" s="280" t="s">
        <v>361</v>
      </c>
      <c r="H413" s="281">
        <v>8</v>
      </c>
      <c r="I413" s="282"/>
      <c r="J413" s="283">
        <f>ROUND(I413*H413,2)</f>
        <v>0</v>
      </c>
      <c r="K413" s="284"/>
      <c r="L413" s="285"/>
      <c r="M413" s="286" t="s">
        <v>1</v>
      </c>
      <c r="N413" s="287" t="s">
        <v>41</v>
      </c>
      <c r="O413" s="91"/>
      <c r="P413" s="227">
        <f>O413*H413</f>
        <v>0</v>
      </c>
      <c r="Q413" s="227">
        <v>0.111</v>
      </c>
      <c r="R413" s="227">
        <f>Q413*H413</f>
        <v>0.88800000000000001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192</v>
      </c>
      <c r="AT413" s="229" t="s">
        <v>508</v>
      </c>
      <c r="AU413" s="229" t="s">
        <v>86</v>
      </c>
      <c r="AY413" s="17" t="s">
        <v>137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140</v>
      </c>
      <c r="BM413" s="229" t="s">
        <v>1184</v>
      </c>
    </row>
    <row r="414" s="2" customFormat="1">
      <c r="A414" s="38"/>
      <c r="B414" s="39"/>
      <c r="C414" s="40"/>
      <c r="D414" s="231" t="s">
        <v>146</v>
      </c>
      <c r="E414" s="40"/>
      <c r="F414" s="232" t="s">
        <v>696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146</v>
      </c>
      <c r="AU414" s="17" t="s">
        <v>86</v>
      </c>
    </row>
    <row r="415" s="2" customFormat="1" ht="24.15" customHeight="1">
      <c r="A415" s="38"/>
      <c r="B415" s="39"/>
      <c r="C415" s="217" t="s">
        <v>814</v>
      </c>
      <c r="D415" s="217" t="s">
        <v>141</v>
      </c>
      <c r="E415" s="218" t="s">
        <v>699</v>
      </c>
      <c r="F415" s="219" t="s">
        <v>700</v>
      </c>
      <c r="G415" s="220" t="s">
        <v>361</v>
      </c>
      <c r="H415" s="221">
        <v>2</v>
      </c>
      <c r="I415" s="222"/>
      <c r="J415" s="223">
        <f>ROUND(I415*H415,2)</f>
        <v>0</v>
      </c>
      <c r="K415" s="224"/>
      <c r="L415" s="44"/>
      <c r="M415" s="225" t="s">
        <v>1</v>
      </c>
      <c r="N415" s="226" t="s">
        <v>41</v>
      </c>
      <c r="O415" s="91"/>
      <c r="P415" s="227">
        <f>O415*H415</f>
        <v>0</v>
      </c>
      <c r="Q415" s="227">
        <v>0.02972</v>
      </c>
      <c r="R415" s="227">
        <f>Q415*H415</f>
        <v>0.05944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140</v>
      </c>
      <c r="AT415" s="229" t="s">
        <v>141</v>
      </c>
      <c r="AU415" s="229" t="s">
        <v>86</v>
      </c>
      <c r="AY415" s="17" t="s">
        <v>137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84</v>
      </c>
      <c r="BK415" s="230">
        <f>ROUND(I415*H415,2)</f>
        <v>0</v>
      </c>
      <c r="BL415" s="17" t="s">
        <v>140</v>
      </c>
      <c r="BM415" s="229" t="s">
        <v>1185</v>
      </c>
    </row>
    <row r="416" s="2" customFormat="1">
      <c r="A416" s="38"/>
      <c r="B416" s="39"/>
      <c r="C416" s="40"/>
      <c r="D416" s="231" t="s">
        <v>146</v>
      </c>
      <c r="E416" s="40"/>
      <c r="F416" s="232" t="s">
        <v>702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146</v>
      </c>
      <c r="AU416" s="17" t="s">
        <v>86</v>
      </c>
    </row>
    <row r="417" s="2" customFormat="1">
      <c r="A417" s="38"/>
      <c r="B417" s="39"/>
      <c r="C417" s="40"/>
      <c r="D417" s="250" t="s">
        <v>185</v>
      </c>
      <c r="E417" s="40"/>
      <c r="F417" s="251" t="s">
        <v>703</v>
      </c>
      <c r="G417" s="40"/>
      <c r="H417" s="40"/>
      <c r="I417" s="233"/>
      <c r="J417" s="40"/>
      <c r="K417" s="40"/>
      <c r="L417" s="44"/>
      <c r="M417" s="234"/>
      <c r="N417" s="235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185</v>
      </c>
      <c r="AU417" s="17" t="s">
        <v>86</v>
      </c>
    </row>
    <row r="418" s="13" customFormat="1">
      <c r="A418" s="13"/>
      <c r="B418" s="237"/>
      <c r="C418" s="238"/>
      <c r="D418" s="231" t="s">
        <v>150</v>
      </c>
      <c r="E418" s="239" t="s">
        <v>1</v>
      </c>
      <c r="F418" s="240" t="s">
        <v>86</v>
      </c>
      <c r="G418" s="238"/>
      <c r="H418" s="241">
        <v>2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150</v>
      </c>
      <c r="AU418" s="247" t="s">
        <v>86</v>
      </c>
      <c r="AV418" s="13" t="s">
        <v>86</v>
      </c>
      <c r="AW418" s="13" t="s">
        <v>32</v>
      </c>
      <c r="AX418" s="13" t="s">
        <v>84</v>
      </c>
      <c r="AY418" s="247" t="s">
        <v>137</v>
      </c>
    </row>
    <row r="419" s="2" customFormat="1" ht="24.15" customHeight="1">
      <c r="A419" s="38"/>
      <c r="B419" s="39"/>
      <c r="C419" s="277" t="s">
        <v>821</v>
      </c>
      <c r="D419" s="277" t="s">
        <v>508</v>
      </c>
      <c r="E419" s="278" t="s">
        <v>705</v>
      </c>
      <c r="F419" s="279" t="s">
        <v>706</v>
      </c>
      <c r="G419" s="280" t="s">
        <v>361</v>
      </c>
      <c r="H419" s="281">
        <v>2</v>
      </c>
      <c r="I419" s="282"/>
      <c r="J419" s="283">
        <f>ROUND(I419*H419,2)</f>
        <v>0</v>
      </c>
      <c r="K419" s="284"/>
      <c r="L419" s="285"/>
      <c r="M419" s="286" t="s">
        <v>1</v>
      </c>
      <c r="N419" s="287" t="s">
        <v>41</v>
      </c>
      <c r="O419" s="91"/>
      <c r="P419" s="227">
        <f>O419*H419</f>
        <v>0</v>
      </c>
      <c r="Q419" s="227">
        <v>0.057000000000000002</v>
      </c>
      <c r="R419" s="227">
        <f>Q419*H419</f>
        <v>0.114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192</v>
      </c>
      <c r="AT419" s="229" t="s">
        <v>508</v>
      </c>
      <c r="AU419" s="229" t="s">
        <v>86</v>
      </c>
      <c r="AY419" s="17" t="s">
        <v>137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84</v>
      </c>
      <c r="BK419" s="230">
        <f>ROUND(I419*H419,2)</f>
        <v>0</v>
      </c>
      <c r="BL419" s="17" t="s">
        <v>140</v>
      </c>
      <c r="BM419" s="229" t="s">
        <v>1186</v>
      </c>
    </row>
    <row r="420" s="2" customFormat="1">
      <c r="A420" s="38"/>
      <c r="B420" s="39"/>
      <c r="C420" s="40"/>
      <c r="D420" s="231" t="s">
        <v>146</v>
      </c>
      <c r="E420" s="40"/>
      <c r="F420" s="232" t="s">
        <v>706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146</v>
      </c>
      <c r="AU420" s="17" t="s">
        <v>86</v>
      </c>
    </row>
    <row r="421" s="2" customFormat="1" ht="24.15" customHeight="1">
      <c r="A421" s="38"/>
      <c r="B421" s="39"/>
      <c r="C421" s="217" t="s">
        <v>828</v>
      </c>
      <c r="D421" s="217" t="s">
        <v>141</v>
      </c>
      <c r="E421" s="218" t="s">
        <v>1187</v>
      </c>
      <c r="F421" s="219" t="s">
        <v>1188</v>
      </c>
      <c r="G421" s="220" t="s">
        <v>361</v>
      </c>
      <c r="H421" s="221">
        <v>8</v>
      </c>
      <c r="I421" s="222"/>
      <c r="J421" s="223">
        <f>ROUND(I421*H421,2)</f>
        <v>0</v>
      </c>
      <c r="K421" s="224"/>
      <c r="L421" s="44"/>
      <c r="M421" s="225" t="s">
        <v>1</v>
      </c>
      <c r="N421" s="226" t="s">
        <v>41</v>
      </c>
      <c r="O421" s="91"/>
      <c r="P421" s="227">
        <f>O421*H421</f>
        <v>0</v>
      </c>
      <c r="Q421" s="227">
        <v>0.02972</v>
      </c>
      <c r="R421" s="227">
        <f>Q421*H421</f>
        <v>0.23776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140</v>
      </c>
      <c r="AT421" s="229" t="s">
        <v>141</v>
      </c>
      <c r="AU421" s="229" t="s">
        <v>86</v>
      </c>
      <c r="AY421" s="17" t="s">
        <v>137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84</v>
      </c>
      <c r="BK421" s="230">
        <f>ROUND(I421*H421,2)</f>
        <v>0</v>
      </c>
      <c r="BL421" s="17" t="s">
        <v>140</v>
      </c>
      <c r="BM421" s="229" t="s">
        <v>1189</v>
      </c>
    </row>
    <row r="422" s="2" customFormat="1">
      <c r="A422" s="38"/>
      <c r="B422" s="39"/>
      <c r="C422" s="40"/>
      <c r="D422" s="231" t="s">
        <v>146</v>
      </c>
      <c r="E422" s="40"/>
      <c r="F422" s="232" t="s">
        <v>1190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146</v>
      </c>
      <c r="AU422" s="17" t="s">
        <v>86</v>
      </c>
    </row>
    <row r="423" s="2" customFormat="1">
      <c r="A423" s="38"/>
      <c r="B423" s="39"/>
      <c r="C423" s="40"/>
      <c r="D423" s="250" t="s">
        <v>185</v>
      </c>
      <c r="E423" s="40"/>
      <c r="F423" s="251" t="s">
        <v>1191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185</v>
      </c>
      <c r="AU423" s="17" t="s">
        <v>86</v>
      </c>
    </row>
    <row r="424" s="13" customFormat="1">
      <c r="A424" s="13"/>
      <c r="B424" s="237"/>
      <c r="C424" s="238"/>
      <c r="D424" s="231" t="s">
        <v>150</v>
      </c>
      <c r="E424" s="239" t="s">
        <v>1</v>
      </c>
      <c r="F424" s="240" t="s">
        <v>192</v>
      </c>
      <c r="G424" s="238"/>
      <c r="H424" s="241">
        <v>8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150</v>
      </c>
      <c r="AU424" s="247" t="s">
        <v>86</v>
      </c>
      <c r="AV424" s="13" t="s">
        <v>86</v>
      </c>
      <c r="AW424" s="13" t="s">
        <v>32</v>
      </c>
      <c r="AX424" s="13" t="s">
        <v>84</v>
      </c>
      <c r="AY424" s="247" t="s">
        <v>137</v>
      </c>
    </row>
    <row r="425" s="2" customFormat="1" ht="24.15" customHeight="1">
      <c r="A425" s="38"/>
      <c r="B425" s="39"/>
      <c r="C425" s="277" t="s">
        <v>1192</v>
      </c>
      <c r="D425" s="277" t="s">
        <v>508</v>
      </c>
      <c r="E425" s="278" t="s">
        <v>1193</v>
      </c>
      <c r="F425" s="279" t="s">
        <v>1194</v>
      </c>
      <c r="G425" s="280" t="s">
        <v>361</v>
      </c>
      <c r="H425" s="281">
        <v>8</v>
      </c>
      <c r="I425" s="282"/>
      <c r="J425" s="283">
        <f>ROUND(I425*H425,2)</f>
        <v>0</v>
      </c>
      <c r="K425" s="284"/>
      <c r="L425" s="285"/>
      <c r="M425" s="286" t="s">
        <v>1</v>
      </c>
      <c r="N425" s="287" t="s">
        <v>41</v>
      </c>
      <c r="O425" s="91"/>
      <c r="P425" s="227">
        <f>O425*H425</f>
        <v>0</v>
      </c>
      <c r="Q425" s="227">
        <v>0.11</v>
      </c>
      <c r="R425" s="227">
        <f>Q425*H425</f>
        <v>0.88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192</v>
      </c>
      <c r="AT425" s="229" t="s">
        <v>508</v>
      </c>
      <c r="AU425" s="229" t="s">
        <v>86</v>
      </c>
      <c r="AY425" s="17" t="s">
        <v>137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84</v>
      </c>
      <c r="BK425" s="230">
        <f>ROUND(I425*H425,2)</f>
        <v>0</v>
      </c>
      <c r="BL425" s="17" t="s">
        <v>140</v>
      </c>
      <c r="BM425" s="229" t="s">
        <v>1195</v>
      </c>
    </row>
    <row r="426" s="2" customFormat="1">
      <c r="A426" s="38"/>
      <c r="B426" s="39"/>
      <c r="C426" s="40"/>
      <c r="D426" s="231" t="s">
        <v>146</v>
      </c>
      <c r="E426" s="40"/>
      <c r="F426" s="232" t="s">
        <v>1194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146</v>
      </c>
      <c r="AU426" s="17" t="s">
        <v>86</v>
      </c>
    </row>
    <row r="427" s="2" customFormat="1" ht="24.15" customHeight="1">
      <c r="A427" s="38"/>
      <c r="B427" s="39"/>
      <c r="C427" s="217" t="s">
        <v>1196</v>
      </c>
      <c r="D427" s="217" t="s">
        <v>141</v>
      </c>
      <c r="E427" s="218" t="s">
        <v>709</v>
      </c>
      <c r="F427" s="219" t="s">
        <v>710</v>
      </c>
      <c r="G427" s="220" t="s">
        <v>361</v>
      </c>
      <c r="H427" s="221">
        <v>1</v>
      </c>
      <c r="I427" s="222"/>
      <c r="J427" s="223">
        <f>ROUND(I427*H427,2)</f>
        <v>0</v>
      </c>
      <c r="K427" s="224"/>
      <c r="L427" s="44"/>
      <c r="M427" s="225" t="s">
        <v>1</v>
      </c>
      <c r="N427" s="226" t="s">
        <v>41</v>
      </c>
      <c r="O427" s="91"/>
      <c r="P427" s="227">
        <f>O427*H427</f>
        <v>0</v>
      </c>
      <c r="Q427" s="227">
        <v>0.02972</v>
      </c>
      <c r="R427" s="227">
        <f>Q427*H427</f>
        <v>0.02972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140</v>
      </c>
      <c r="AT427" s="229" t="s">
        <v>141</v>
      </c>
      <c r="AU427" s="229" t="s">
        <v>86</v>
      </c>
      <c r="AY427" s="17" t="s">
        <v>137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84</v>
      </c>
      <c r="BK427" s="230">
        <f>ROUND(I427*H427,2)</f>
        <v>0</v>
      </c>
      <c r="BL427" s="17" t="s">
        <v>140</v>
      </c>
      <c r="BM427" s="229" t="s">
        <v>1197</v>
      </c>
    </row>
    <row r="428" s="2" customFormat="1">
      <c r="A428" s="38"/>
      <c r="B428" s="39"/>
      <c r="C428" s="40"/>
      <c r="D428" s="231" t="s">
        <v>146</v>
      </c>
      <c r="E428" s="40"/>
      <c r="F428" s="232" t="s">
        <v>712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146</v>
      </c>
      <c r="AU428" s="17" t="s">
        <v>86</v>
      </c>
    </row>
    <row r="429" s="2" customFormat="1">
      <c r="A429" s="38"/>
      <c r="B429" s="39"/>
      <c r="C429" s="40"/>
      <c r="D429" s="250" t="s">
        <v>185</v>
      </c>
      <c r="E429" s="40"/>
      <c r="F429" s="251" t="s">
        <v>713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185</v>
      </c>
      <c r="AU429" s="17" t="s">
        <v>86</v>
      </c>
    </row>
    <row r="430" s="13" customFormat="1">
      <c r="A430" s="13"/>
      <c r="B430" s="237"/>
      <c r="C430" s="238"/>
      <c r="D430" s="231" t="s">
        <v>150</v>
      </c>
      <c r="E430" s="239" t="s">
        <v>1</v>
      </c>
      <c r="F430" s="240" t="s">
        <v>84</v>
      </c>
      <c r="G430" s="238"/>
      <c r="H430" s="241">
        <v>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150</v>
      </c>
      <c r="AU430" s="247" t="s">
        <v>86</v>
      </c>
      <c r="AV430" s="13" t="s">
        <v>86</v>
      </c>
      <c r="AW430" s="13" t="s">
        <v>32</v>
      </c>
      <c r="AX430" s="13" t="s">
        <v>84</v>
      </c>
      <c r="AY430" s="247" t="s">
        <v>137</v>
      </c>
    </row>
    <row r="431" s="2" customFormat="1" ht="24.15" customHeight="1">
      <c r="A431" s="38"/>
      <c r="B431" s="39"/>
      <c r="C431" s="277" t="s">
        <v>1198</v>
      </c>
      <c r="D431" s="277" t="s">
        <v>508</v>
      </c>
      <c r="E431" s="278" t="s">
        <v>715</v>
      </c>
      <c r="F431" s="279" t="s">
        <v>716</v>
      </c>
      <c r="G431" s="280" t="s">
        <v>361</v>
      </c>
      <c r="H431" s="281">
        <v>1</v>
      </c>
      <c r="I431" s="282"/>
      <c r="J431" s="283">
        <f>ROUND(I431*H431,2)</f>
        <v>0</v>
      </c>
      <c r="K431" s="284"/>
      <c r="L431" s="285"/>
      <c r="M431" s="286" t="s">
        <v>1</v>
      </c>
      <c r="N431" s="287" t="s">
        <v>41</v>
      </c>
      <c r="O431" s="91"/>
      <c r="P431" s="227">
        <f>O431*H431</f>
        <v>0</v>
      </c>
      <c r="Q431" s="227">
        <v>0.089999999999999997</v>
      </c>
      <c r="R431" s="227">
        <f>Q431*H431</f>
        <v>0.089999999999999997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192</v>
      </c>
      <c r="AT431" s="229" t="s">
        <v>508</v>
      </c>
      <c r="AU431" s="229" t="s">
        <v>86</v>
      </c>
      <c r="AY431" s="17" t="s">
        <v>137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84</v>
      </c>
      <c r="BK431" s="230">
        <f>ROUND(I431*H431,2)</f>
        <v>0</v>
      </c>
      <c r="BL431" s="17" t="s">
        <v>140</v>
      </c>
      <c r="BM431" s="229" t="s">
        <v>1199</v>
      </c>
    </row>
    <row r="432" s="2" customFormat="1">
      <c r="A432" s="38"/>
      <c r="B432" s="39"/>
      <c r="C432" s="40"/>
      <c r="D432" s="231" t="s">
        <v>146</v>
      </c>
      <c r="E432" s="40"/>
      <c r="F432" s="232" t="s">
        <v>716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146</v>
      </c>
      <c r="AU432" s="17" t="s">
        <v>86</v>
      </c>
    </row>
    <row r="433" s="2" customFormat="1" ht="24.15" customHeight="1">
      <c r="A433" s="38"/>
      <c r="B433" s="39"/>
      <c r="C433" s="217" t="s">
        <v>1200</v>
      </c>
      <c r="D433" s="217" t="s">
        <v>141</v>
      </c>
      <c r="E433" s="218" t="s">
        <v>1201</v>
      </c>
      <c r="F433" s="219" t="s">
        <v>1202</v>
      </c>
      <c r="G433" s="220" t="s">
        <v>361</v>
      </c>
      <c r="H433" s="221">
        <v>7</v>
      </c>
      <c r="I433" s="222"/>
      <c r="J433" s="223">
        <f>ROUND(I433*H433,2)</f>
        <v>0</v>
      </c>
      <c r="K433" s="224"/>
      <c r="L433" s="44"/>
      <c r="M433" s="225" t="s">
        <v>1</v>
      </c>
      <c r="N433" s="226" t="s">
        <v>41</v>
      </c>
      <c r="O433" s="91"/>
      <c r="P433" s="227">
        <f>O433*H433</f>
        <v>0</v>
      </c>
      <c r="Q433" s="227">
        <v>0.02972</v>
      </c>
      <c r="R433" s="227">
        <f>Q433*H433</f>
        <v>0.20804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140</v>
      </c>
      <c r="AT433" s="229" t="s">
        <v>141</v>
      </c>
      <c r="AU433" s="229" t="s">
        <v>86</v>
      </c>
      <c r="AY433" s="17" t="s">
        <v>137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84</v>
      </c>
      <c r="BK433" s="230">
        <f>ROUND(I433*H433,2)</f>
        <v>0</v>
      </c>
      <c r="BL433" s="17" t="s">
        <v>140</v>
      </c>
      <c r="BM433" s="229" t="s">
        <v>1203</v>
      </c>
    </row>
    <row r="434" s="2" customFormat="1">
      <c r="A434" s="38"/>
      <c r="B434" s="39"/>
      <c r="C434" s="40"/>
      <c r="D434" s="231" t="s">
        <v>146</v>
      </c>
      <c r="E434" s="40"/>
      <c r="F434" s="232" t="s">
        <v>1204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146</v>
      </c>
      <c r="AU434" s="17" t="s">
        <v>86</v>
      </c>
    </row>
    <row r="435" s="2" customFormat="1">
      <c r="A435" s="38"/>
      <c r="B435" s="39"/>
      <c r="C435" s="40"/>
      <c r="D435" s="250" t="s">
        <v>185</v>
      </c>
      <c r="E435" s="40"/>
      <c r="F435" s="251" t="s">
        <v>1205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185</v>
      </c>
      <c r="AU435" s="17" t="s">
        <v>86</v>
      </c>
    </row>
    <row r="436" s="13" customFormat="1">
      <c r="A436" s="13"/>
      <c r="B436" s="237"/>
      <c r="C436" s="238"/>
      <c r="D436" s="231" t="s">
        <v>150</v>
      </c>
      <c r="E436" s="239" t="s">
        <v>1</v>
      </c>
      <c r="F436" s="240" t="s">
        <v>187</v>
      </c>
      <c r="G436" s="238"/>
      <c r="H436" s="241">
        <v>7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150</v>
      </c>
      <c r="AU436" s="247" t="s">
        <v>86</v>
      </c>
      <c r="AV436" s="13" t="s">
        <v>86</v>
      </c>
      <c r="AW436" s="13" t="s">
        <v>32</v>
      </c>
      <c r="AX436" s="13" t="s">
        <v>84</v>
      </c>
      <c r="AY436" s="247" t="s">
        <v>137</v>
      </c>
    </row>
    <row r="437" s="2" customFormat="1" ht="33" customHeight="1">
      <c r="A437" s="38"/>
      <c r="B437" s="39"/>
      <c r="C437" s="277" t="s">
        <v>1206</v>
      </c>
      <c r="D437" s="277" t="s">
        <v>508</v>
      </c>
      <c r="E437" s="278" t="s">
        <v>1207</v>
      </c>
      <c r="F437" s="279" t="s">
        <v>1208</v>
      </c>
      <c r="G437" s="280" t="s">
        <v>361</v>
      </c>
      <c r="H437" s="281">
        <v>7</v>
      </c>
      <c r="I437" s="282"/>
      <c r="J437" s="283">
        <f>ROUND(I437*H437,2)</f>
        <v>0</v>
      </c>
      <c r="K437" s="284"/>
      <c r="L437" s="285"/>
      <c r="M437" s="286" t="s">
        <v>1</v>
      </c>
      <c r="N437" s="287" t="s">
        <v>41</v>
      </c>
      <c r="O437" s="91"/>
      <c r="P437" s="227">
        <f>O437*H437</f>
        <v>0</v>
      </c>
      <c r="Q437" s="227">
        <v>0.29799999999999999</v>
      </c>
      <c r="R437" s="227">
        <f>Q437*H437</f>
        <v>2.0859999999999999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192</v>
      </c>
      <c r="AT437" s="229" t="s">
        <v>508</v>
      </c>
      <c r="AU437" s="229" t="s">
        <v>86</v>
      </c>
      <c r="AY437" s="17" t="s">
        <v>137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84</v>
      </c>
      <c r="BK437" s="230">
        <f>ROUND(I437*H437,2)</f>
        <v>0</v>
      </c>
      <c r="BL437" s="17" t="s">
        <v>140</v>
      </c>
      <c r="BM437" s="229" t="s">
        <v>1209</v>
      </c>
    </row>
    <row r="438" s="2" customFormat="1">
      <c r="A438" s="38"/>
      <c r="B438" s="39"/>
      <c r="C438" s="40"/>
      <c r="D438" s="231" t="s">
        <v>146</v>
      </c>
      <c r="E438" s="40"/>
      <c r="F438" s="232" t="s">
        <v>1208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146</v>
      </c>
      <c r="AU438" s="17" t="s">
        <v>86</v>
      </c>
    </row>
    <row r="439" s="2" customFormat="1" ht="33" customHeight="1">
      <c r="A439" s="38"/>
      <c r="B439" s="39"/>
      <c r="C439" s="217" t="s">
        <v>1210</v>
      </c>
      <c r="D439" s="217" t="s">
        <v>141</v>
      </c>
      <c r="E439" s="218" t="s">
        <v>719</v>
      </c>
      <c r="F439" s="219" t="s">
        <v>720</v>
      </c>
      <c r="G439" s="220" t="s">
        <v>361</v>
      </c>
      <c r="H439" s="221">
        <v>4</v>
      </c>
      <c r="I439" s="222"/>
      <c r="J439" s="223">
        <f>ROUND(I439*H439,2)</f>
        <v>0</v>
      </c>
      <c r="K439" s="224"/>
      <c r="L439" s="44"/>
      <c r="M439" s="225" t="s">
        <v>1</v>
      </c>
      <c r="N439" s="226" t="s">
        <v>41</v>
      </c>
      <c r="O439" s="91"/>
      <c r="P439" s="227">
        <f>O439*H439</f>
        <v>0</v>
      </c>
      <c r="Q439" s="227">
        <v>0.65847999999999995</v>
      </c>
      <c r="R439" s="227">
        <f>Q439*H439</f>
        <v>2.6339199999999998</v>
      </c>
      <c r="S439" s="227">
        <v>0.66000000000000003</v>
      </c>
      <c r="T439" s="228">
        <f>S439*H439</f>
        <v>2.6400000000000001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140</v>
      </c>
      <c r="AT439" s="229" t="s">
        <v>141</v>
      </c>
      <c r="AU439" s="229" t="s">
        <v>86</v>
      </c>
      <c r="AY439" s="17" t="s">
        <v>137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84</v>
      </c>
      <c r="BK439" s="230">
        <f>ROUND(I439*H439,2)</f>
        <v>0</v>
      </c>
      <c r="BL439" s="17" t="s">
        <v>140</v>
      </c>
      <c r="BM439" s="229" t="s">
        <v>1211</v>
      </c>
    </row>
    <row r="440" s="2" customFormat="1">
      <c r="A440" s="38"/>
      <c r="B440" s="39"/>
      <c r="C440" s="40"/>
      <c r="D440" s="231" t="s">
        <v>146</v>
      </c>
      <c r="E440" s="40"/>
      <c r="F440" s="232" t="s">
        <v>722</v>
      </c>
      <c r="G440" s="40"/>
      <c r="H440" s="40"/>
      <c r="I440" s="233"/>
      <c r="J440" s="40"/>
      <c r="K440" s="40"/>
      <c r="L440" s="44"/>
      <c r="M440" s="234"/>
      <c r="N440" s="235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146</v>
      </c>
      <c r="AU440" s="17" t="s">
        <v>86</v>
      </c>
    </row>
    <row r="441" s="2" customFormat="1">
      <c r="A441" s="38"/>
      <c r="B441" s="39"/>
      <c r="C441" s="40"/>
      <c r="D441" s="250" t="s">
        <v>185</v>
      </c>
      <c r="E441" s="40"/>
      <c r="F441" s="251" t="s">
        <v>723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185</v>
      </c>
      <c r="AU441" s="17" t="s">
        <v>86</v>
      </c>
    </row>
    <row r="442" s="14" customFormat="1">
      <c r="A442" s="14"/>
      <c r="B442" s="256"/>
      <c r="C442" s="257"/>
      <c r="D442" s="231" t="s">
        <v>150</v>
      </c>
      <c r="E442" s="258" t="s">
        <v>1</v>
      </c>
      <c r="F442" s="259" t="s">
        <v>724</v>
      </c>
      <c r="G442" s="257"/>
      <c r="H442" s="258" t="s">
        <v>1</v>
      </c>
      <c r="I442" s="260"/>
      <c r="J442" s="257"/>
      <c r="K442" s="257"/>
      <c r="L442" s="261"/>
      <c r="M442" s="262"/>
      <c r="N442" s="263"/>
      <c r="O442" s="263"/>
      <c r="P442" s="263"/>
      <c r="Q442" s="263"/>
      <c r="R442" s="263"/>
      <c r="S442" s="263"/>
      <c r="T442" s="26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5" t="s">
        <v>150</v>
      </c>
      <c r="AU442" s="265" t="s">
        <v>86</v>
      </c>
      <c r="AV442" s="14" t="s">
        <v>84</v>
      </c>
      <c r="AW442" s="14" t="s">
        <v>32</v>
      </c>
      <c r="AX442" s="14" t="s">
        <v>76</v>
      </c>
      <c r="AY442" s="265" t="s">
        <v>137</v>
      </c>
    </row>
    <row r="443" s="13" customFormat="1">
      <c r="A443" s="13"/>
      <c r="B443" s="237"/>
      <c r="C443" s="238"/>
      <c r="D443" s="231" t="s">
        <v>150</v>
      </c>
      <c r="E443" s="239" t="s">
        <v>1</v>
      </c>
      <c r="F443" s="240" t="s">
        <v>1212</v>
      </c>
      <c r="G443" s="238"/>
      <c r="H443" s="241">
        <v>4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150</v>
      </c>
      <c r="AU443" s="247" t="s">
        <v>86</v>
      </c>
      <c r="AV443" s="13" t="s">
        <v>86</v>
      </c>
      <c r="AW443" s="13" t="s">
        <v>32</v>
      </c>
      <c r="AX443" s="13" t="s">
        <v>84</v>
      </c>
      <c r="AY443" s="247" t="s">
        <v>137</v>
      </c>
    </row>
    <row r="444" s="2" customFormat="1" ht="24.15" customHeight="1">
      <c r="A444" s="38"/>
      <c r="B444" s="39"/>
      <c r="C444" s="277" t="s">
        <v>1213</v>
      </c>
      <c r="D444" s="277" t="s">
        <v>508</v>
      </c>
      <c r="E444" s="278" t="s">
        <v>727</v>
      </c>
      <c r="F444" s="279" t="s">
        <v>728</v>
      </c>
      <c r="G444" s="280" t="s">
        <v>361</v>
      </c>
      <c r="H444" s="281">
        <v>4</v>
      </c>
      <c r="I444" s="282"/>
      <c r="J444" s="283">
        <f>ROUND(I444*H444,2)</f>
        <v>0</v>
      </c>
      <c r="K444" s="284"/>
      <c r="L444" s="285"/>
      <c r="M444" s="286" t="s">
        <v>1</v>
      </c>
      <c r="N444" s="287" t="s">
        <v>41</v>
      </c>
      <c r="O444" s="91"/>
      <c r="P444" s="227">
        <f>O444*H444</f>
        <v>0</v>
      </c>
      <c r="Q444" s="227">
        <v>0.079000000000000001</v>
      </c>
      <c r="R444" s="227">
        <f>Q444*H444</f>
        <v>0.316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192</v>
      </c>
      <c r="AT444" s="229" t="s">
        <v>508</v>
      </c>
      <c r="AU444" s="229" t="s">
        <v>86</v>
      </c>
      <c r="AY444" s="17" t="s">
        <v>137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84</v>
      </c>
      <c r="BK444" s="230">
        <f>ROUND(I444*H444,2)</f>
        <v>0</v>
      </c>
      <c r="BL444" s="17" t="s">
        <v>140</v>
      </c>
      <c r="BM444" s="229" t="s">
        <v>1214</v>
      </c>
    </row>
    <row r="445" s="2" customFormat="1">
      <c r="A445" s="38"/>
      <c r="B445" s="39"/>
      <c r="C445" s="40"/>
      <c r="D445" s="231" t="s">
        <v>146</v>
      </c>
      <c r="E445" s="40"/>
      <c r="F445" s="232" t="s">
        <v>728</v>
      </c>
      <c r="G445" s="40"/>
      <c r="H445" s="40"/>
      <c r="I445" s="233"/>
      <c r="J445" s="40"/>
      <c r="K445" s="40"/>
      <c r="L445" s="44"/>
      <c r="M445" s="234"/>
      <c r="N445" s="235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146</v>
      </c>
      <c r="AU445" s="17" t="s">
        <v>86</v>
      </c>
    </row>
    <row r="446" s="2" customFormat="1" ht="24.15" customHeight="1">
      <c r="A446" s="38"/>
      <c r="B446" s="39"/>
      <c r="C446" s="217" t="s">
        <v>1215</v>
      </c>
      <c r="D446" s="217" t="s">
        <v>141</v>
      </c>
      <c r="E446" s="218" t="s">
        <v>731</v>
      </c>
      <c r="F446" s="219" t="s">
        <v>732</v>
      </c>
      <c r="G446" s="220" t="s">
        <v>361</v>
      </c>
      <c r="H446" s="221">
        <v>8</v>
      </c>
      <c r="I446" s="222"/>
      <c r="J446" s="223">
        <f>ROUND(I446*H446,2)</f>
        <v>0</v>
      </c>
      <c r="K446" s="224"/>
      <c r="L446" s="44"/>
      <c r="M446" s="225" t="s">
        <v>1</v>
      </c>
      <c r="N446" s="226" t="s">
        <v>41</v>
      </c>
      <c r="O446" s="91"/>
      <c r="P446" s="227">
        <f>O446*H446</f>
        <v>0</v>
      </c>
      <c r="Q446" s="227">
        <v>0.21734000000000001</v>
      </c>
      <c r="R446" s="227">
        <f>Q446*H446</f>
        <v>1.73872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140</v>
      </c>
      <c r="AT446" s="229" t="s">
        <v>141</v>
      </c>
      <c r="AU446" s="229" t="s">
        <v>86</v>
      </c>
      <c r="AY446" s="17" t="s">
        <v>137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84</v>
      </c>
      <c r="BK446" s="230">
        <f>ROUND(I446*H446,2)</f>
        <v>0</v>
      </c>
      <c r="BL446" s="17" t="s">
        <v>140</v>
      </c>
      <c r="BM446" s="229" t="s">
        <v>1216</v>
      </c>
    </row>
    <row r="447" s="2" customFormat="1">
      <c r="A447" s="38"/>
      <c r="B447" s="39"/>
      <c r="C447" s="40"/>
      <c r="D447" s="231" t="s">
        <v>146</v>
      </c>
      <c r="E447" s="40"/>
      <c r="F447" s="232" t="s">
        <v>732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146</v>
      </c>
      <c r="AU447" s="17" t="s">
        <v>86</v>
      </c>
    </row>
    <row r="448" s="2" customFormat="1">
      <c r="A448" s="38"/>
      <c r="B448" s="39"/>
      <c r="C448" s="40"/>
      <c r="D448" s="250" t="s">
        <v>185</v>
      </c>
      <c r="E448" s="40"/>
      <c r="F448" s="251" t="s">
        <v>734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185</v>
      </c>
      <c r="AU448" s="17" t="s">
        <v>86</v>
      </c>
    </row>
    <row r="449" s="13" customFormat="1">
      <c r="A449" s="13"/>
      <c r="B449" s="237"/>
      <c r="C449" s="238"/>
      <c r="D449" s="231" t="s">
        <v>150</v>
      </c>
      <c r="E449" s="239" t="s">
        <v>1</v>
      </c>
      <c r="F449" s="240" t="s">
        <v>192</v>
      </c>
      <c r="G449" s="238"/>
      <c r="H449" s="241">
        <v>8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150</v>
      </c>
      <c r="AU449" s="247" t="s">
        <v>86</v>
      </c>
      <c r="AV449" s="13" t="s">
        <v>86</v>
      </c>
      <c r="AW449" s="13" t="s">
        <v>32</v>
      </c>
      <c r="AX449" s="13" t="s">
        <v>76</v>
      </c>
      <c r="AY449" s="247" t="s">
        <v>137</v>
      </c>
    </row>
    <row r="450" s="15" customFormat="1">
      <c r="A450" s="15"/>
      <c r="B450" s="266"/>
      <c r="C450" s="267"/>
      <c r="D450" s="231" t="s">
        <v>150</v>
      </c>
      <c r="E450" s="268" t="s">
        <v>1</v>
      </c>
      <c r="F450" s="269" t="s">
        <v>298</v>
      </c>
      <c r="G450" s="267"/>
      <c r="H450" s="270">
        <v>8</v>
      </c>
      <c r="I450" s="271"/>
      <c r="J450" s="267"/>
      <c r="K450" s="267"/>
      <c r="L450" s="272"/>
      <c r="M450" s="273"/>
      <c r="N450" s="274"/>
      <c r="O450" s="274"/>
      <c r="P450" s="274"/>
      <c r="Q450" s="274"/>
      <c r="R450" s="274"/>
      <c r="S450" s="274"/>
      <c r="T450" s="27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6" t="s">
        <v>150</v>
      </c>
      <c r="AU450" s="276" t="s">
        <v>86</v>
      </c>
      <c r="AV450" s="15" t="s">
        <v>140</v>
      </c>
      <c r="AW450" s="15" t="s">
        <v>32</v>
      </c>
      <c r="AX450" s="15" t="s">
        <v>84</v>
      </c>
      <c r="AY450" s="276" t="s">
        <v>137</v>
      </c>
    </row>
    <row r="451" s="2" customFormat="1" ht="16.5" customHeight="1">
      <c r="A451" s="38"/>
      <c r="B451" s="39"/>
      <c r="C451" s="277" t="s">
        <v>1217</v>
      </c>
      <c r="D451" s="277" t="s">
        <v>508</v>
      </c>
      <c r="E451" s="278" t="s">
        <v>737</v>
      </c>
      <c r="F451" s="279" t="s">
        <v>738</v>
      </c>
      <c r="G451" s="280" t="s">
        <v>361</v>
      </c>
      <c r="H451" s="281">
        <v>8</v>
      </c>
      <c r="I451" s="282"/>
      <c r="J451" s="283">
        <f>ROUND(I451*H451,2)</f>
        <v>0</v>
      </c>
      <c r="K451" s="284"/>
      <c r="L451" s="285"/>
      <c r="M451" s="286" t="s">
        <v>1</v>
      </c>
      <c r="N451" s="287" t="s">
        <v>41</v>
      </c>
      <c r="O451" s="91"/>
      <c r="P451" s="227">
        <f>O451*H451</f>
        <v>0</v>
      </c>
      <c r="Q451" s="227">
        <v>0.052400000000000002</v>
      </c>
      <c r="R451" s="227">
        <f>Q451*H451</f>
        <v>0.41920000000000002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192</v>
      </c>
      <c r="AT451" s="229" t="s">
        <v>508</v>
      </c>
      <c r="AU451" s="229" t="s">
        <v>86</v>
      </c>
      <c r="AY451" s="17" t="s">
        <v>137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84</v>
      </c>
      <c r="BK451" s="230">
        <f>ROUND(I451*H451,2)</f>
        <v>0</v>
      </c>
      <c r="BL451" s="17" t="s">
        <v>140</v>
      </c>
      <c r="BM451" s="229" t="s">
        <v>1218</v>
      </c>
    </row>
    <row r="452" s="2" customFormat="1">
      <c r="A452" s="38"/>
      <c r="B452" s="39"/>
      <c r="C452" s="40"/>
      <c r="D452" s="231" t="s">
        <v>146</v>
      </c>
      <c r="E452" s="40"/>
      <c r="F452" s="232" t="s">
        <v>738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146</v>
      </c>
      <c r="AU452" s="17" t="s">
        <v>86</v>
      </c>
    </row>
    <row r="453" s="2" customFormat="1" ht="24.15" customHeight="1">
      <c r="A453" s="38"/>
      <c r="B453" s="39"/>
      <c r="C453" s="277" t="s">
        <v>1219</v>
      </c>
      <c r="D453" s="277" t="s">
        <v>508</v>
      </c>
      <c r="E453" s="278" t="s">
        <v>741</v>
      </c>
      <c r="F453" s="279" t="s">
        <v>742</v>
      </c>
      <c r="G453" s="280" t="s">
        <v>361</v>
      </c>
      <c r="H453" s="281">
        <v>8</v>
      </c>
      <c r="I453" s="282"/>
      <c r="J453" s="283">
        <f>ROUND(I453*H453,2)</f>
        <v>0</v>
      </c>
      <c r="K453" s="284"/>
      <c r="L453" s="285"/>
      <c r="M453" s="286" t="s">
        <v>1</v>
      </c>
      <c r="N453" s="287" t="s">
        <v>41</v>
      </c>
      <c r="O453" s="91"/>
      <c r="P453" s="227">
        <f>O453*H453</f>
        <v>0</v>
      </c>
      <c r="Q453" s="227">
        <v>0.027</v>
      </c>
      <c r="R453" s="227">
        <f>Q453*H453</f>
        <v>0.216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192</v>
      </c>
      <c r="AT453" s="229" t="s">
        <v>508</v>
      </c>
      <c r="AU453" s="229" t="s">
        <v>86</v>
      </c>
      <c r="AY453" s="17" t="s">
        <v>137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84</v>
      </c>
      <c r="BK453" s="230">
        <f>ROUND(I453*H453,2)</f>
        <v>0</v>
      </c>
      <c r="BL453" s="17" t="s">
        <v>140</v>
      </c>
      <c r="BM453" s="229" t="s">
        <v>1220</v>
      </c>
    </row>
    <row r="454" s="2" customFormat="1">
      <c r="A454" s="38"/>
      <c r="B454" s="39"/>
      <c r="C454" s="40"/>
      <c r="D454" s="231" t="s">
        <v>146</v>
      </c>
      <c r="E454" s="40"/>
      <c r="F454" s="232" t="s">
        <v>742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146</v>
      </c>
      <c r="AU454" s="17" t="s">
        <v>86</v>
      </c>
    </row>
    <row r="455" s="2" customFormat="1" ht="24.15" customHeight="1">
      <c r="A455" s="38"/>
      <c r="B455" s="39"/>
      <c r="C455" s="277" t="s">
        <v>1221</v>
      </c>
      <c r="D455" s="277" t="s">
        <v>508</v>
      </c>
      <c r="E455" s="278" t="s">
        <v>745</v>
      </c>
      <c r="F455" s="279" t="s">
        <v>746</v>
      </c>
      <c r="G455" s="280" t="s">
        <v>361</v>
      </c>
      <c r="H455" s="281">
        <v>8</v>
      </c>
      <c r="I455" s="282"/>
      <c r="J455" s="283">
        <f>ROUND(I455*H455,2)</f>
        <v>0</v>
      </c>
      <c r="K455" s="284"/>
      <c r="L455" s="285"/>
      <c r="M455" s="286" t="s">
        <v>1</v>
      </c>
      <c r="N455" s="287" t="s">
        <v>41</v>
      </c>
      <c r="O455" s="91"/>
      <c r="P455" s="227">
        <f>O455*H455</f>
        <v>0</v>
      </c>
      <c r="Q455" s="227">
        <v>0.0060000000000000001</v>
      </c>
      <c r="R455" s="227">
        <f>Q455*H455</f>
        <v>0.048000000000000001</v>
      </c>
      <c r="S455" s="227">
        <v>0</v>
      </c>
      <c r="T455" s="22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192</v>
      </c>
      <c r="AT455" s="229" t="s">
        <v>508</v>
      </c>
      <c r="AU455" s="229" t="s">
        <v>86</v>
      </c>
      <c r="AY455" s="17" t="s">
        <v>137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84</v>
      </c>
      <c r="BK455" s="230">
        <f>ROUND(I455*H455,2)</f>
        <v>0</v>
      </c>
      <c r="BL455" s="17" t="s">
        <v>140</v>
      </c>
      <c r="BM455" s="229" t="s">
        <v>1222</v>
      </c>
    </row>
    <row r="456" s="2" customFormat="1">
      <c r="A456" s="38"/>
      <c r="B456" s="39"/>
      <c r="C456" s="40"/>
      <c r="D456" s="231" t="s">
        <v>146</v>
      </c>
      <c r="E456" s="40"/>
      <c r="F456" s="232" t="s">
        <v>746</v>
      </c>
      <c r="G456" s="40"/>
      <c r="H456" s="40"/>
      <c r="I456" s="233"/>
      <c r="J456" s="40"/>
      <c r="K456" s="40"/>
      <c r="L456" s="44"/>
      <c r="M456" s="234"/>
      <c r="N456" s="235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146</v>
      </c>
      <c r="AU456" s="17" t="s">
        <v>86</v>
      </c>
    </row>
    <row r="457" s="13" customFormat="1">
      <c r="A457" s="13"/>
      <c r="B457" s="237"/>
      <c r="C457" s="238"/>
      <c r="D457" s="231" t="s">
        <v>150</v>
      </c>
      <c r="E457" s="239" t="s">
        <v>1</v>
      </c>
      <c r="F457" s="240" t="s">
        <v>192</v>
      </c>
      <c r="G457" s="238"/>
      <c r="H457" s="241">
        <v>8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150</v>
      </c>
      <c r="AU457" s="247" t="s">
        <v>86</v>
      </c>
      <c r="AV457" s="13" t="s">
        <v>86</v>
      </c>
      <c r="AW457" s="13" t="s">
        <v>32</v>
      </c>
      <c r="AX457" s="13" t="s">
        <v>84</v>
      </c>
      <c r="AY457" s="247" t="s">
        <v>137</v>
      </c>
    </row>
    <row r="458" s="2" customFormat="1" ht="33" customHeight="1">
      <c r="A458" s="38"/>
      <c r="B458" s="39"/>
      <c r="C458" s="217" t="s">
        <v>1223</v>
      </c>
      <c r="D458" s="217" t="s">
        <v>141</v>
      </c>
      <c r="E458" s="218" t="s">
        <v>750</v>
      </c>
      <c r="F458" s="219" t="s">
        <v>751</v>
      </c>
      <c r="G458" s="220" t="s">
        <v>351</v>
      </c>
      <c r="H458" s="221">
        <v>3.7999999999999998</v>
      </c>
      <c r="I458" s="222"/>
      <c r="J458" s="223">
        <f>ROUND(I458*H458,2)</f>
        <v>0</v>
      </c>
      <c r="K458" s="224"/>
      <c r="L458" s="44"/>
      <c r="M458" s="225" t="s">
        <v>1</v>
      </c>
      <c r="N458" s="226" t="s">
        <v>41</v>
      </c>
      <c r="O458" s="91"/>
      <c r="P458" s="227">
        <f>O458*H458</f>
        <v>0</v>
      </c>
      <c r="Q458" s="227">
        <v>2.5018699999999998</v>
      </c>
      <c r="R458" s="227">
        <f>Q458*H458</f>
        <v>9.5071059999999985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140</v>
      </c>
      <c r="AT458" s="229" t="s">
        <v>141</v>
      </c>
      <c r="AU458" s="229" t="s">
        <v>86</v>
      </c>
      <c r="AY458" s="17" t="s">
        <v>137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84</v>
      </c>
      <c r="BK458" s="230">
        <f>ROUND(I458*H458,2)</f>
        <v>0</v>
      </c>
      <c r="BL458" s="17" t="s">
        <v>140</v>
      </c>
      <c r="BM458" s="229" t="s">
        <v>1224</v>
      </c>
    </row>
    <row r="459" s="2" customFormat="1">
      <c r="A459" s="38"/>
      <c r="B459" s="39"/>
      <c r="C459" s="40"/>
      <c r="D459" s="231" t="s">
        <v>146</v>
      </c>
      <c r="E459" s="40"/>
      <c r="F459" s="232" t="s">
        <v>753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146</v>
      </c>
      <c r="AU459" s="17" t="s">
        <v>86</v>
      </c>
    </row>
    <row r="460" s="2" customFormat="1">
      <c r="A460" s="38"/>
      <c r="B460" s="39"/>
      <c r="C460" s="40"/>
      <c r="D460" s="250" t="s">
        <v>185</v>
      </c>
      <c r="E460" s="40"/>
      <c r="F460" s="251" t="s">
        <v>754</v>
      </c>
      <c r="G460" s="40"/>
      <c r="H460" s="40"/>
      <c r="I460" s="233"/>
      <c r="J460" s="40"/>
      <c r="K460" s="40"/>
      <c r="L460" s="44"/>
      <c r="M460" s="234"/>
      <c r="N460" s="23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185</v>
      </c>
      <c r="AU460" s="17" t="s">
        <v>86</v>
      </c>
    </row>
    <row r="461" s="13" customFormat="1">
      <c r="A461" s="13"/>
      <c r="B461" s="237"/>
      <c r="C461" s="238"/>
      <c r="D461" s="231" t="s">
        <v>150</v>
      </c>
      <c r="E461" s="239" t="s">
        <v>1</v>
      </c>
      <c r="F461" s="240" t="s">
        <v>1225</v>
      </c>
      <c r="G461" s="238"/>
      <c r="H461" s="241">
        <v>2.8799999999999999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150</v>
      </c>
      <c r="AU461" s="247" t="s">
        <v>86</v>
      </c>
      <c r="AV461" s="13" t="s">
        <v>86</v>
      </c>
      <c r="AW461" s="13" t="s">
        <v>32</v>
      </c>
      <c r="AX461" s="13" t="s">
        <v>76</v>
      </c>
      <c r="AY461" s="247" t="s">
        <v>137</v>
      </c>
    </row>
    <row r="462" s="14" customFormat="1">
      <c r="A462" s="14"/>
      <c r="B462" s="256"/>
      <c r="C462" s="257"/>
      <c r="D462" s="231" t="s">
        <v>150</v>
      </c>
      <c r="E462" s="258" t="s">
        <v>1</v>
      </c>
      <c r="F462" s="259" t="s">
        <v>1226</v>
      </c>
      <c r="G462" s="257"/>
      <c r="H462" s="258" t="s">
        <v>1</v>
      </c>
      <c r="I462" s="260"/>
      <c r="J462" s="257"/>
      <c r="K462" s="257"/>
      <c r="L462" s="261"/>
      <c r="M462" s="262"/>
      <c r="N462" s="263"/>
      <c r="O462" s="263"/>
      <c r="P462" s="263"/>
      <c r="Q462" s="263"/>
      <c r="R462" s="263"/>
      <c r="S462" s="263"/>
      <c r="T462" s="26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5" t="s">
        <v>150</v>
      </c>
      <c r="AU462" s="265" t="s">
        <v>86</v>
      </c>
      <c r="AV462" s="14" t="s">
        <v>84</v>
      </c>
      <c r="AW462" s="14" t="s">
        <v>32</v>
      </c>
      <c r="AX462" s="14" t="s">
        <v>76</v>
      </c>
      <c r="AY462" s="265" t="s">
        <v>137</v>
      </c>
    </row>
    <row r="463" s="13" customFormat="1">
      <c r="A463" s="13"/>
      <c r="B463" s="237"/>
      <c r="C463" s="238"/>
      <c r="D463" s="231" t="s">
        <v>150</v>
      </c>
      <c r="E463" s="239" t="s">
        <v>1</v>
      </c>
      <c r="F463" s="240" t="s">
        <v>1227</v>
      </c>
      <c r="G463" s="238"/>
      <c r="H463" s="241">
        <v>0.92000000000000004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150</v>
      </c>
      <c r="AU463" s="247" t="s">
        <v>86</v>
      </c>
      <c r="AV463" s="13" t="s">
        <v>86</v>
      </c>
      <c r="AW463" s="13" t="s">
        <v>32</v>
      </c>
      <c r="AX463" s="13" t="s">
        <v>76</v>
      </c>
      <c r="AY463" s="247" t="s">
        <v>137</v>
      </c>
    </row>
    <row r="464" s="15" customFormat="1">
      <c r="A464" s="15"/>
      <c r="B464" s="266"/>
      <c r="C464" s="267"/>
      <c r="D464" s="231" t="s">
        <v>150</v>
      </c>
      <c r="E464" s="268" t="s">
        <v>1</v>
      </c>
      <c r="F464" s="269" t="s">
        <v>298</v>
      </c>
      <c r="G464" s="267"/>
      <c r="H464" s="270">
        <v>3.7999999999999998</v>
      </c>
      <c r="I464" s="271"/>
      <c r="J464" s="267"/>
      <c r="K464" s="267"/>
      <c r="L464" s="272"/>
      <c r="M464" s="273"/>
      <c r="N464" s="274"/>
      <c r="O464" s="274"/>
      <c r="P464" s="274"/>
      <c r="Q464" s="274"/>
      <c r="R464" s="274"/>
      <c r="S464" s="274"/>
      <c r="T464" s="27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6" t="s">
        <v>150</v>
      </c>
      <c r="AU464" s="276" t="s">
        <v>86</v>
      </c>
      <c r="AV464" s="15" t="s">
        <v>140</v>
      </c>
      <c r="AW464" s="15" t="s">
        <v>32</v>
      </c>
      <c r="AX464" s="15" t="s">
        <v>84</v>
      </c>
      <c r="AY464" s="276" t="s">
        <v>137</v>
      </c>
    </row>
    <row r="465" s="12" customFormat="1" ht="22.8" customHeight="1">
      <c r="A465" s="12"/>
      <c r="B465" s="203"/>
      <c r="C465" s="204"/>
      <c r="D465" s="205" t="s">
        <v>75</v>
      </c>
      <c r="E465" s="248" t="s">
        <v>198</v>
      </c>
      <c r="F465" s="248" t="s">
        <v>342</v>
      </c>
      <c r="G465" s="204"/>
      <c r="H465" s="204"/>
      <c r="I465" s="207"/>
      <c r="J465" s="249">
        <f>BK465</f>
        <v>0</v>
      </c>
      <c r="K465" s="204"/>
      <c r="L465" s="209"/>
      <c r="M465" s="210"/>
      <c r="N465" s="211"/>
      <c r="O465" s="211"/>
      <c r="P465" s="212">
        <f>SUM(P466:P522)</f>
        <v>0</v>
      </c>
      <c r="Q465" s="211"/>
      <c r="R465" s="212">
        <f>SUM(R466:R522)</f>
        <v>170.28563658000002</v>
      </c>
      <c r="S465" s="211"/>
      <c r="T465" s="213">
        <f>SUM(T466:T522)</f>
        <v>0.0693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84</v>
      </c>
      <c r="AT465" s="215" t="s">
        <v>75</v>
      </c>
      <c r="AU465" s="215" t="s">
        <v>84</v>
      </c>
      <c r="AY465" s="214" t="s">
        <v>137</v>
      </c>
      <c r="BK465" s="216">
        <f>SUM(BK466:BK522)</f>
        <v>0</v>
      </c>
    </row>
    <row r="466" s="2" customFormat="1" ht="24.15" customHeight="1">
      <c r="A466" s="38"/>
      <c r="B466" s="39"/>
      <c r="C466" s="217" t="s">
        <v>1228</v>
      </c>
      <c r="D466" s="217" t="s">
        <v>141</v>
      </c>
      <c r="E466" s="218" t="s">
        <v>758</v>
      </c>
      <c r="F466" s="219" t="s">
        <v>759</v>
      </c>
      <c r="G466" s="220" t="s">
        <v>322</v>
      </c>
      <c r="H466" s="221">
        <v>413.39999999999998</v>
      </c>
      <c r="I466" s="222"/>
      <c r="J466" s="223">
        <f>ROUND(I466*H466,2)</f>
        <v>0</v>
      </c>
      <c r="K466" s="224"/>
      <c r="L466" s="44"/>
      <c r="M466" s="225" t="s">
        <v>1</v>
      </c>
      <c r="N466" s="226" t="s">
        <v>41</v>
      </c>
      <c r="O466" s="91"/>
      <c r="P466" s="227">
        <f>O466*H466</f>
        <v>0</v>
      </c>
      <c r="Q466" s="227">
        <v>0.10988000000000001</v>
      </c>
      <c r="R466" s="227">
        <f>Q466*H466</f>
        <v>45.424391999999997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140</v>
      </c>
      <c r="AT466" s="229" t="s">
        <v>141</v>
      </c>
      <c r="AU466" s="229" t="s">
        <v>86</v>
      </c>
      <c r="AY466" s="17" t="s">
        <v>137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84</v>
      </c>
      <c r="BK466" s="230">
        <f>ROUND(I466*H466,2)</f>
        <v>0</v>
      </c>
      <c r="BL466" s="17" t="s">
        <v>140</v>
      </c>
      <c r="BM466" s="229" t="s">
        <v>1229</v>
      </c>
    </row>
    <row r="467" s="2" customFormat="1">
      <c r="A467" s="38"/>
      <c r="B467" s="39"/>
      <c r="C467" s="40"/>
      <c r="D467" s="231" t="s">
        <v>146</v>
      </c>
      <c r="E467" s="40"/>
      <c r="F467" s="232" t="s">
        <v>761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146</v>
      </c>
      <c r="AU467" s="17" t="s">
        <v>86</v>
      </c>
    </row>
    <row r="468" s="2" customFormat="1">
      <c r="A468" s="38"/>
      <c r="B468" s="39"/>
      <c r="C468" s="40"/>
      <c r="D468" s="250" t="s">
        <v>185</v>
      </c>
      <c r="E468" s="40"/>
      <c r="F468" s="251" t="s">
        <v>762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185</v>
      </c>
      <c r="AU468" s="17" t="s">
        <v>86</v>
      </c>
    </row>
    <row r="469" s="14" customFormat="1">
      <c r="A469" s="14"/>
      <c r="B469" s="256"/>
      <c r="C469" s="257"/>
      <c r="D469" s="231" t="s">
        <v>150</v>
      </c>
      <c r="E469" s="258" t="s">
        <v>1</v>
      </c>
      <c r="F469" s="259" t="s">
        <v>763</v>
      </c>
      <c r="G469" s="257"/>
      <c r="H469" s="258" t="s">
        <v>1</v>
      </c>
      <c r="I469" s="260"/>
      <c r="J469" s="257"/>
      <c r="K469" s="257"/>
      <c r="L469" s="261"/>
      <c r="M469" s="262"/>
      <c r="N469" s="263"/>
      <c r="O469" s="263"/>
      <c r="P469" s="263"/>
      <c r="Q469" s="263"/>
      <c r="R469" s="263"/>
      <c r="S469" s="263"/>
      <c r="T469" s="26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5" t="s">
        <v>150</v>
      </c>
      <c r="AU469" s="265" t="s">
        <v>86</v>
      </c>
      <c r="AV469" s="14" t="s">
        <v>84</v>
      </c>
      <c r="AW469" s="14" t="s">
        <v>32</v>
      </c>
      <c r="AX469" s="14" t="s">
        <v>76</v>
      </c>
      <c r="AY469" s="265" t="s">
        <v>137</v>
      </c>
    </row>
    <row r="470" s="13" customFormat="1">
      <c r="A470" s="13"/>
      <c r="B470" s="237"/>
      <c r="C470" s="238"/>
      <c r="D470" s="231" t="s">
        <v>150</v>
      </c>
      <c r="E470" s="239" t="s">
        <v>1</v>
      </c>
      <c r="F470" s="240" t="s">
        <v>1230</v>
      </c>
      <c r="G470" s="238"/>
      <c r="H470" s="241">
        <v>413.39999999999998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150</v>
      </c>
      <c r="AU470" s="247" t="s">
        <v>86</v>
      </c>
      <c r="AV470" s="13" t="s">
        <v>86</v>
      </c>
      <c r="AW470" s="13" t="s">
        <v>32</v>
      </c>
      <c r="AX470" s="13" t="s">
        <v>76</v>
      </c>
      <c r="AY470" s="247" t="s">
        <v>137</v>
      </c>
    </row>
    <row r="471" s="14" customFormat="1">
      <c r="A471" s="14"/>
      <c r="B471" s="256"/>
      <c r="C471" s="257"/>
      <c r="D471" s="231" t="s">
        <v>150</v>
      </c>
      <c r="E471" s="258" t="s">
        <v>1</v>
      </c>
      <c r="F471" s="259" t="s">
        <v>1231</v>
      </c>
      <c r="G471" s="257"/>
      <c r="H471" s="258" t="s">
        <v>1</v>
      </c>
      <c r="I471" s="260"/>
      <c r="J471" s="257"/>
      <c r="K471" s="257"/>
      <c r="L471" s="261"/>
      <c r="M471" s="262"/>
      <c r="N471" s="263"/>
      <c r="O471" s="263"/>
      <c r="P471" s="263"/>
      <c r="Q471" s="263"/>
      <c r="R471" s="263"/>
      <c r="S471" s="263"/>
      <c r="T471" s="26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5" t="s">
        <v>150</v>
      </c>
      <c r="AU471" s="265" t="s">
        <v>86</v>
      </c>
      <c r="AV471" s="14" t="s">
        <v>84</v>
      </c>
      <c r="AW471" s="14" t="s">
        <v>32</v>
      </c>
      <c r="AX471" s="14" t="s">
        <v>76</v>
      </c>
      <c r="AY471" s="265" t="s">
        <v>137</v>
      </c>
    </row>
    <row r="472" s="15" customFormat="1">
      <c r="A472" s="15"/>
      <c r="B472" s="266"/>
      <c r="C472" s="267"/>
      <c r="D472" s="231" t="s">
        <v>150</v>
      </c>
      <c r="E472" s="268" t="s">
        <v>1</v>
      </c>
      <c r="F472" s="269" t="s">
        <v>298</v>
      </c>
      <c r="G472" s="267"/>
      <c r="H472" s="270">
        <v>413.39999999999998</v>
      </c>
      <c r="I472" s="271"/>
      <c r="J472" s="267"/>
      <c r="K472" s="267"/>
      <c r="L472" s="272"/>
      <c r="M472" s="273"/>
      <c r="N472" s="274"/>
      <c r="O472" s="274"/>
      <c r="P472" s="274"/>
      <c r="Q472" s="274"/>
      <c r="R472" s="274"/>
      <c r="S472" s="274"/>
      <c r="T472" s="27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6" t="s">
        <v>150</v>
      </c>
      <c r="AU472" s="276" t="s">
        <v>86</v>
      </c>
      <c r="AV472" s="15" t="s">
        <v>140</v>
      </c>
      <c r="AW472" s="15" t="s">
        <v>32</v>
      </c>
      <c r="AX472" s="15" t="s">
        <v>84</v>
      </c>
      <c r="AY472" s="276" t="s">
        <v>137</v>
      </c>
    </row>
    <row r="473" s="2" customFormat="1" ht="16.5" customHeight="1">
      <c r="A473" s="38"/>
      <c r="B473" s="39"/>
      <c r="C473" s="277" t="s">
        <v>1232</v>
      </c>
      <c r="D473" s="277" t="s">
        <v>508</v>
      </c>
      <c r="E473" s="278" t="s">
        <v>767</v>
      </c>
      <c r="F473" s="279" t="s">
        <v>768</v>
      </c>
      <c r="G473" s="280" t="s">
        <v>276</v>
      </c>
      <c r="H473" s="281">
        <v>1.01</v>
      </c>
      <c r="I473" s="282"/>
      <c r="J473" s="283">
        <f>ROUND(I473*H473,2)</f>
        <v>0</v>
      </c>
      <c r="K473" s="284"/>
      <c r="L473" s="285"/>
      <c r="M473" s="286" t="s">
        <v>1</v>
      </c>
      <c r="N473" s="287" t="s">
        <v>41</v>
      </c>
      <c r="O473" s="91"/>
      <c r="P473" s="227">
        <f>O473*H473</f>
        <v>0</v>
      </c>
      <c r="Q473" s="227">
        <v>0.222</v>
      </c>
      <c r="R473" s="227">
        <f>Q473*H473</f>
        <v>0.22422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192</v>
      </c>
      <c r="AT473" s="229" t="s">
        <v>508</v>
      </c>
      <c r="AU473" s="229" t="s">
        <v>86</v>
      </c>
      <c r="AY473" s="17" t="s">
        <v>137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84</v>
      </c>
      <c r="BK473" s="230">
        <f>ROUND(I473*H473,2)</f>
        <v>0</v>
      </c>
      <c r="BL473" s="17" t="s">
        <v>140</v>
      </c>
      <c r="BM473" s="229" t="s">
        <v>1233</v>
      </c>
    </row>
    <row r="474" s="2" customFormat="1">
      <c r="A474" s="38"/>
      <c r="B474" s="39"/>
      <c r="C474" s="40"/>
      <c r="D474" s="231" t="s">
        <v>146</v>
      </c>
      <c r="E474" s="40"/>
      <c r="F474" s="232" t="s">
        <v>768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146</v>
      </c>
      <c r="AU474" s="17" t="s">
        <v>86</v>
      </c>
    </row>
    <row r="475" s="13" customFormat="1">
      <c r="A475" s="13"/>
      <c r="B475" s="237"/>
      <c r="C475" s="238"/>
      <c r="D475" s="231" t="s">
        <v>150</v>
      </c>
      <c r="E475" s="239" t="s">
        <v>1</v>
      </c>
      <c r="F475" s="240" t="s">
        <v>1234</v>
      </c>
      <c r="G475" s="238"/>
      <c r="H475" s="241">
        <v>1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150</v>
      </c>
      <c r="AU475" s="247" t="s">
        <v>86</v>
      </c>
      <c r="AV475" s="13" t="s">
        <v>86</v>
      </c>
      <c r="AW475" s="13" t="s">
        <v>32</v>
      </c>
      <c r="AX475" s="13" t="s">
        <v>84</v>
      </c>
      <c r="AY475" s="247" t="s">
        <v>137</v>
      </c>
    </row>
    <row r="476" s="13" customFormat="1">
      <c r="A476" s="13"/>
      <c r="B476" s="237"/>
      <c r="C476" s="238"/>
      <c r="D476" s="231" t="s">
        <v>150</v>
      </c>
      <c r="E476" s="238"/>
      <c r="F476" s="240" t="s">
        <v>1235</v>
      </c>
      <c r="G476" s="238"/>
      <c r="H476" s="241">
        <v>1.01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150</v>
      </c>
      <c r="AU476" s="247" t="s">
        <v>86</v>
      </c>
      <c r="AV476" s="13" t="s">
        <v>86</v>
      </c>
      <c r="AW476" s="13" t="s">
        <v>4</v>
      </c>
      <c r="AX476" s="13" t="s">
        <v>84</v>
      </c>
      <c r="AY476" s="247" t="s">
        <v>137</v>
      </c>
    </row>
    <row r="477" s="2" customFormat="1" ht="33" customHeight="1">
      <c r="A477" s="38"/>
      <c r="B477" s="39"/>
      <c r="C477" s="217" t="s">
        <v>1236</v>
      </c>
      <c r="D477" s="217" t="s">
        <v>141</v>
      </c>
      <c r="E477" s="218" t="s">
        <v>772</v>
      </c>
      <c r="F477" s="219" t="s">
        <v>773</v>
      </c>
      <c r="G477" s="220" t="s">
        <v>322</v>
      </c>
      <c r="H477" s="221">
        <v>294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41</v>
      </c>
      <c r="O477" s="91"/>
      <c r="P477" s="227">
        <f>O477*H477</f>
        <v>0</v>
      </c>
      <c r="Q477" s="227">
        <v>0.15540000000000001</v>
      </c>
      <c r="R477" s="227">
        <f>Q477*H477</f>
        <v>45.687600000000003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140</v>
      </c>
      <c r="AT477" s="229" t="s">
        <v>141</v>
      </c>
      <c r="AU477" s="229" t="s">
        <v>86</v>
      </c>
      <c r="AY477" s="17" t="s">
        <v>137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84</v>
      </c>
      <c r="BK477" s="230">
        <f>ROUND(I477*H477,2)</f>
        <v>0</v>
      </c>
      <c r="BL477" s="17" t="s">
        <v>140</v>
      </c>
      <c r="BM477" s="229" t="s">
        <v>1237</v>
      </c>
    </row>
    <row r="478" s="2" customFormat="1">
      <c r="A478" s="38"/>
      <c r="B478" s="39"/>
      <c r="C478" s="40"/>
      <c r="D478" s="231" t="s">
        <v>146</v>
      </c>
      <c r="E478" s="40"/>
      <c r="F478" s="232" t="s">
        <v>775</v>
      </c>
      <c r="G478" s="40"/>
      <c r="H478" s="40"/>
      <c r="I478" s="233"/>
      <c r="J478" s="40"/>
      <c r="K478" s="40"/>
      <c r="L478" s="44"/>
      <c r="M478" s="234"/>
      <c r="N478" s="235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146</v>
      </c>
      <c r="AU478" s="17" t="s">
        <v>86</v>
      </c>
    </row>
    <row r="479" s="2" customFormat="1">
      <c r="A479" s="38"/>
      <c r="B479" s="39"/>
      <c r="C479" s="40"/>
      <c r="D479" s="250" t="s">
        <v>185</v>
      </c>
      <c r="E479" s="40"/>
      <c r="F479" s="251" t="s">
        <v>776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185</v>
      </c>
      <c r="AU479" s="17" t="s">
        <v>86</v>
      </c>
    </row>
    <row r="480" s="13" customFormat="1">
      <c r="A480" s="13"/>
      <c r="B480" s="237"/>
      <c r="C480" s="238"/>
      <c r="D480" s="231" t="s">
        <v>150</v>
      </c>
      <c r="E480" s="239" t="s">
        <v>1</v>
      </c>
      <c r="F480" s="240" t="s">
        <v>1238</v>
      </c>
      <c r="G480" s="238"/>
      <c r="H480" s="241">
        <v>213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150</v>
      </c>
      <c r="AU480" s="247" t="s">
        <v>86</v>
      </c>
      <c r="AV480" s="13" t="s">
        <v>86</v>
      </c>
      <c r="AW480" s="13" t="s">
        <v>32</v>
      </c>
      <c r="AX480" s="13" t="s">
        <v>76</v>
      </c>
      <c r="AY480" s="247" t="s">
        <v>137</v>
      </c>
    </row>
    <row r="481" s="13" customFormat="1">
      <c r="A481" s="13"/>
      <c r="B481" s="237"/>
      <c r="C481" s="238"/>
      <c r="D481" s="231" t="s">
        <v>150</v>
      </c>
      <c r="E481" s="239" t="s">
        <v>1</v>
      </c>
      <c r="F481" s="240" t="s">
        <v>1239</v>
      </c>
      <c r="G481" s="238"/>
      <c r="H481" s="241">
        <v>59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150</v>
      </c>
      <c r="AU481" s="247" t="s">
        <v>86</v>
      </c>
      <c r="AV481" s="13" t="s">
        <v>86</v>
      </c>
      <c r="AW481" s="13" t="s">
        <v>32</v>
      </c>
      <c r="AX481" s="13" t="s">
        <v>76</v>
      </c>
      <c r="AY481" s="247" t="s">
        <v>137</v>
      </c>
    </row>
    <row r="482" s="13" customFormat="1">
      <c r="A482" s="13"/>
      <c r="B482" s="237"/>
      <c r="C482" s="238"/>
      <c r="D482" s="231" t="s">
        <v>150</v>
      </c>
      <c r="E482" s="239" t="s">
        <v>1</v>
      </c>
      <c r="F482" s="240" t="s">
        <v>1240</v>
      </c>
      <c r="G482" s="238"/>
      <c r="H482" s="241">
        <v>18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150</v>
      </c>
      <c r="AU482" s="247" t="s">
        <v>86</v>
      </c>
      <c r="AV482" s="13" t="s">
        <v>86</v>
      </c>
      <c r="AW482" s="13" t="s">
        <v>32</v>
      </c>
      <c r="AX482" s="13" t="s">
        <v>76</v>
      </c>
      <c r="AY482" s="247" t="s">
        <v>137</v>
      </c>
    </row>
    <row r="483" s="13" customFormat="1">
      <c r="A483" s="13"/>
      <c r="B483" s="237"/>
      <c r="C483" s="238"/>
      <c r="D483" s="231" t="s">
        <v>150</v>
      </c>
      <c r="E483" s="239" t="s">
        <v>1</v>
      </c>
      <c r="F483" s="240" t="s">
        <v>1241</v>
      </c>
      <c r="G483" s="238"/>
      <c r="H483" s="241">
        <v>4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150</v>
      </c>
      <c r="AU483" s="247" t="s">
        <v>86</v>
      </c>
      <c r="AV483" s="13" t="s">
        <v>86</v>
      </c>
      <c r="AW483" s="13" t="s">
        <v>32</v>
      </c>
      <c r="AX483" s="13" t="s">
        <v>76</v>
      </c>
      <c r="AY483" s="247" t="s">
        <v>137</v>
      </c>
    </row>
    <row r="484" s="15" customFormat="1">
      <c r="A484" s="15"/>
      <c r="B484" s="266"/>
      <c r="C484" s="267"/>
      <c r="D484" s="231" t="s">
        <v>150</v>
      </c>
      <c r="E484" s="268" t="s">
        <v>1</v>
      </c>
      <c r="F484" s="269" t="s">
        <v>298</v>
      </c>
      <c r="G484" s="267"/>
      <c r="H484" s="270">
        <v>294</v>
      </c>
      <c r="I484" s="271"/>
      <c r="J484" s="267"/>
      <c r="K484" s="267"/>
      <c r="L484" s="272"/>
      <c r="M484" s="273"/>
      <c r="N484" s="274"/>
      <c r="O484" s="274"/>
      <c r="P484" s="274"/>
      <c r="Q484" s="274"/>
      <c r="R484" s="274"/>
      <c r="S484" s="274"/>
      <c r="T484" s="27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6" t="s">
        <v>150</v>
      </c>
      <c r="AU484" s="276" t="s">
        <v>86</v>
      </c>
      <c r="AV484" s="15" t="s">
        <v>140</v>
      </c>
      <c r="AW484" s="15" t="s">
        <v>32</v>
      </c>
      <c r="AX484" s="15" t="s">
        <v>84</v>
      </c>
      <c r="AY484" s="276" t="s">
        <v>137</v>
      </c>
    </row>
    <row r="485" s="2" customFormat="1" ht="24.15" customHeight="1">
      <c r="A485" s="38"/>
      <c r="B485" s="39"/>
      <c r="C485" s="277" t="s">
        <v>1242</v>
      </c>
      <c r="D485" s="277" t="s">
        <v>508</v>
      </c>
      <c r="E485" s="278" t="s">
        <v>783</v>
      </c>
      <c r="F485" s="279" t="s">
        <v>784</v>
      </c>
      <c r="G485" s="280" t="s">
        <v>322</v>
      </c>
      <c r="H485" s="281">
        <v>60.770000000000003</v>
      </c>
      <c r="I485" s="282"/>
      <c r="J485" s="283">
        <f>ROUND(I485*H485,2)</f>
        <v>0</v>
      </c>
      <c r="K485" s="284"/>
      <c r="L485" s="285"/>
      <c r="M485" s="286" t="s">
        <v>1</v>
      </c>
      <c r="N485" s="287" t="s">
        <v>41</v>
      </c>
      <c r="O485" s="91"/>
      <c r="P485" s="227">
        <f>O485*H485</f>
        <v>0</v>
      </c>
      <c r="Q485" s="227">
        <v>0.048300000000000003</v>
      </c>
      <c r="R485" s="227">
        <f>Q485*H485</f>
        <v>2.9351910000000001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192</v>
      </c>
      <c r="AT485" s="229" t="s">
        <v>508</v>
      </c>
      <c r="AU485" s="229" t="s">
        <v>86</v>
      </c>
      <c r="AY485" s="17" t="s">
        <v>137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84</v>
      </c>
      <c r="BK485" s="230">
        <f>ROUND(I485*H485,2)</f>
        <v>0</v>
      </c>
      <c r="BL485" s="17" t="s">
        <v>140</v>
      </c>
      <c r="BM485" s="229" t="s">
        <v>1243</v>
      </c>
    </row>
    <row r="486" s="2" customFormat="1">
      <c r="A486" s="38"/>
      <c r="B486" s="39"/>
      <c r="C486" s="40"/>
      <c r="D486" s="231" t="s">
        <v>146</v>
      </c>
      <c r="E486" s="40"/>
      <c r="F486" s="232" t="s">
        <v>784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146</v>
      </c>
      <c r="AU486" s="17" t="s">
        <v>86</v>
      </c>
    </row>
    <row r="487" s="13" customFormat="1">
      <c r="A487" s="13"/>
      <c r="B487" s="237"/>
      <c r="C487" s="238"/>
      <c r="D487" s="231" t="s">
        <v>150</v>
      </c>
      <c r="E487" s="239" t="s">
        <v>1</v>
      </c>
      <c r="F487" s="240" t="s">
        <v>1239</v>
      </c>
      <c r="G487" s="238"/>
      <c r="H487" s="241">
        <v>59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150</v>
      </c>
      <c r="AU487" s="247" t="s">
        <v>86</v>
      </c>
      <c r="AV487" s="13" t="s">
        <v>86</v>
      </c>
      <c r="AW487" s="13" t="s">
        <v>32</v>
      </c>
      <c r="AX487" s="13" t="s">
        <v>84</v>
      </c>
      <c r="AY487" s="247" t="s">
        <v>137</v>
      </c>
    </row>
    <row r="488" s="13" customFormat="1">
      <c r="A488" s="13"/>
      <c r="B488" s="237"/>
      <c r="C488" s="238"/>
      <c r="D488" s="231" t="s">
        <v>150</v>
      </c>
      <c r="E488" s="238"/>
      <c r="F488" s="240" t="s">
        <v>1244</v>
      </c>
      <c r="G488" s="238"/>
      <c r="H488" s="241">
        <v>60.770000000000003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150</v>
      </c>
      <c r="AU488" s="247" t="s">
        <v>86</v>
      </c>
      <c r="AV488" s="13" t="s">
        <v>86</v>
      </c>
      <c r="AW488" s="13" t="s">
        <v>4</v>
      </c>
      <c r="AX488" s="13" t="s">
        <v>84</v>
      </c>
      <c r="AY488" s="247" t="s">
        <v>137</v>
      </c>
    </row>
    <row r="489" s="2" customFormat="1" ht="24.15" customHeight="1">
      <c r="A489" s="38"/>
      <c r="B489" s="39"/>
      <c r="C489" s="277" t="s">
        <v>1245</v>
      </c>
      <c r="D489" s="277" t="s">
        <v>508</v>
      </c>
      <c r="E489" s="278" t="s">
        <v>788</v>
      </c>
      <c r="F489" s="279" t="s">
        <v>789</v>
      </c>
      <c r="G489" s="280" t="s">
        <v>322</v>
      </c>
      <c r="H489" s="281">
        <v>18.539999999999999</v>
      </c>
      <c r="I489" s="282"/>
      <c r="J489" s="283">
        <f>ROUND(I489*H489,2)</f>
        <v>0</v>
      </c>
      <c r="K489" s="284"/>
      <c r="L489" s="285"/>
      <c r="M489" s="286" t="s">
        <v>1</v>
      </c>
      <c r="N489" s="287" t="s">
        <v>41</v>
      </c>
      <c r="O489" s="91"/>
      <c r="P489" s="227">
        <f>O489*H489</f>
        <v>0</v>
      </c>
      <c r="Q489" s="227">
        <v>0.065670000000000006</v>
      </c>
      <c r="R489" s="227">
        <f>Q489*H489</f>
        <v>1.2175218000000001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192</v>
      </c>
      <c r="AT489" s="229" t="s">
        <v>508</v>
      </c>
      <c r="AU489" s="229" t="s">
        <v>86</v>
      </c>
      <c r="AY489" s="17" t="s">
        <v>137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84</v>
      </c>
      <c r="BK489" s="230">
        <f>ROUND(I489*H489,2)</f>
        <v>0</v>
      </c>
      <c r="BL489" s="17" t="s">
        <v>140</v>
      </c>
      <c r="BM489" s="229" t="s">
        <v>1246</v>
      </c>
    </row>
    <row r="490" s="2" customFormat="1">
      <c r="A490" s="38"/>
      <c r="B490" s="39"/>
      <c r="C490" s="40"/>
      <c r="D490" s="231" t="s">
        <v>146</v>
      </c>
      <c r="E490" s="40"/>
      <c r="F490" s="232" t="s">
        <v>789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146</v>
      </c>
      <c r="AU490" s="17" t="s">
        <v>86</v>
      </c>
    </row>
    <row r="491" s="13" customFormat="1">
      <c r="A491" s="13"/>
      <c r="B491" s="237"/>
      <c r="C491" s="238"/>
      <c r="D491" s="231" t="s">
        <v>150</v>
      </c>
      <c r="E491" s="239" t="s">
        <v>1</v>
      </c>
      <c r="F491" s="240" t="s">
        <v>1247</v>
      </c>
      <c r="G491" s="238"/>
      <c r="H491" s="241">
        <v>18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150</v>
      </c>
      <c r="AU491" s="247" t="s">
        <v>86</v>
      </c>
      <c r="AV491" s="13" t="s">
        <v>86</v>
      </c>
      <c r="AW491" s="13" t="s">
        <v>32</v>
      </c>
      <c r="AX491" s="13" t="s">
        <v>84</v>
      </c>
      <c r="AY491" s="247" t="s">
        <v>137</v>
      </c>
    </row>
    <row r="492" s="13" customFormat="1">
      <c r="A492" s="13"/>
      <c r="B492" s="237"/>
      <c r="C492" s="238"/>
      <c r="D492" s="231" t="s">
        <v>150</v>
      </c>
      <c r="E492" s="238"/>
      <c r="F492" s="240" t="s">
        <v>1248</v>
      </c>
      <c r="G492" s="238"/>
      <c r="H492" s="241">
        <v>18.539999999999999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150</v>
      </c>
      <c r="AU492" s="247" t="s">
        <v>86</v>
      </c>
      <c r="AV492" s="13" t="s">
        <v>86</v>
      </c>
      <c r="AW492" s="13" t="s">
        <v>4</v>
      </c>
      <c r="AX492" s="13" t="s">
        <v>84</v>
      </c>
      <c r="AY492" s="247" t="s">
        <v>137</v>
      </c>
    </row>
    <row r="493" s="2" customFormat="1" ht="16.5" customHeight="1">
      <c r="A493" s="38"/>
      <c r="B493" s="39"/>
      <c r="C493" s="277" t="s">
        <v>1249</v>
      </c>
      <c r="D493" s="277" t="s">
        <v>508</v>
      </c>
      <c r="E493" s="278" t="s">
        <v>792</v>
      </c>
      <c r="F493" s="279" t="s">
        <v>793</v>
      </c>
      <c r="G493" s="280" t="s">
        <v>322</v>
      </c>
      <c r="H493" s="281">
        <v>4.1200000000000001</v>
      </c>
      <c r="I493" s="282"/>
      <c r="J493" s="283">
        <f>ROUND(I493*H493,2)</f>
        <v>0</v>
      </c>
      <c r="K493" s="284"/>
      <c r="L493" s="285"/>
      <c r="M493" s="286" t="s">
        <v>1</v>
      </c>
      <c r="N493" s="287" t="s">
        <v>41</v>
      </c>
      <c r="O493" s="91"/>
      <c r="P493" s="227">
        <f>O493*H493</f>
        <v>0</v>
      </c>
      <c r="Q493" s="227">
        <v>0.035999999999999997</v>
      </c>
      <c r="R493" s="227">
        <f>Q493*H493</f>
        <v>0.14831999999999998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192</v>
      </c>
      <c r="AT493" s="229" t="s">
        <v>508</v>
      </c>
      <c r="AU493" s="229" t="s">
        <v>86</v>
      </c>
      <c r="AY493" s="17" t="s">
        <v>137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84</v>
      </c>
      <c r="BK493" s="230">
        <f>ROUND(I493*H493,2)</f>
        <v>0</v>
      </c>
      <c r="BL493" s="17" t="s">
        <v>140</v>
      </c>
      <c r="BM493" s="229" t="s">
        <v>1250</v>
      </c>
    </row>
    <row r="494" s="2" customFormat="1">
      <c r="A494" s="38"/>
      <c r="B494" s="39"/>
      <c r="C494" s="40"/>
      <c r="D494" s="231" t="s">
        <v>146</v>
      </c>
      <c r="E494" s="40"/>
      <c r="F494" s="232" t="s">
        <v>793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146</v>
      </c>
      <c r="AU494" s="17" t="s">
        <v>86</v>
      </c>
    </row>
    <row r="495" s="13" customFormat="1">
      <c r="A495" s="13"/>
      <c r="B495" s="237"/>
      <c r="C495" s="238"/>
      <c r="D495" s="231" t="s">
        <v>150</v>
      </c>
      <c r="E495" s="239" t="s">
        <v>1</v>
      </c>
      <c r="F495" s="240" t="s">
        <v>1212</v>
      </c>
      <c r="G495" s="238"/>
      <c r="H495" s="241">
        <v>4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150</v>
      </c>
      <c r="AU495" s="247" t="s">
        <v>86</v>
      </c>
      <c r="AV495" s="13" t="s">
        <v>86</v>
      </c>
      <c r="AW495" s="13" t="s">
        <v>32</v>
      </c>
      <c r="AX495" s="13" t="s">
        <v>84</v>
      </c>
      <c r="AY495" s="247" t="s">
        <v>137</v>
      </c>
    </row>
    <row r="496" s="13" customFormat="1">
      <c r="A496" s="13"/>
      <c r="B496" s="237"/>
      <c r="C496" s="238"/>
      <c r="D496" s="231" t="s">
        <v>150</v>
      </c>
      <c r="E496" s="238"/>
      <c r="F496" s="240" t="s">
        <v>1251</v>
      </c>
      <c r="G496" s="238"/>
      <c r="H496" s="241">
        <v>4.1200000000000001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150</v>
      </c>
      <c r="AU496" s="247" t="s">
        <v>86</v>
      </c>
      <c r="AV496" s="13" t="s">
        <v>86</v>
      </c>
      <c r="AW496" s="13" t="s">
        <v>4</v>
      </c>
      <c r="AX496" s="13" t="s">
        <v>84</v>
      </c>
      <c r="AY496" s="247" t="s">
        <v>137</v>
      </c>
    </row>
    <row r="497" s="2" customFormat="1" ht="16.5" customHeight="1">
      <c r="A497" s="38"/>
      <c r="B497" s="39"/>
      <c r="C497" s="277" t="s">
        <v>1252</v>
      </c>
      <c r="D497" s="277" t="s">
        <v>508</v>
      </c>
      <c r="E497" s="278" t="s">
        <v>797</v>
      </c>
      <c r="F497" s="279" t="s">
        <v>798</v>
      </c>
      <c r="G497" s="280" t="s">
        <v>322</v>
      </c>
      <c r="H497" s="281">
        <v>217.25999999999999</v>
      </c>
      <c r="I497" s="282"/>
      <c r="J497" s="283">
        <f>ROUND(I497*H497,2)</f>
        <v>0</v>
      </c>
      <c r="K497" s="284"/>
      <c r="L497" s="285"/>
      <c r="M497" s="286" t="s">
        <v>1</v>
      </c>
      <c r="N497" s="287" t="s">
        <v>41</v>
      </c>
      <c r="O497" s="91"/>
      <c r="P497" s="227">
        <f>O497*H497</f>
        <v>0</v>
      </c>
      <c r="Q497" s="227">
        <v>0.080000000000000002</v>
      </c>
      <c r="R497" s="227">
        <f>Q497*H497</f>
        <v>17.380800000000001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192</v>
      </c>
      <c r="AT497" s="229" t="s">
        <v>508</v>
      </c>
      <c r="AU497" s="229" t="s">
        <v>86</v>
      </c>
      <c r="AY497" s="17" t="s">
        <v>137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84</v>
      </c>
      <c r="BK497" s="230">
        <f>ROUND(I497*H497,2)</f>
        <v>0</v>
      </c>
      <c r="BL497" s="17" t="s">
        <v>140</v>
      </c>
      <c r="BM497" s="229" t="s">
        <v>1253</v>
      </c>
    </row>
    <row r="498" s="2" customFormat="1">
      <c r="A498" s="38"/>
      <c r="B498" s="39"/>
      <c r="C498" s="40"/>
      <c r="D498" s="231" t="s">
        <v>146</v>
      </c>
      <c r="E498" s="40"/>
      <c r="F498" s="232" t="s">
        <v>798</v>
      </c>
      <c r="G498" s="40"/>
      <c r="H498" s="40"/>
      <c r="I498" s="233"/>
      <c r="J498" s="40"/>
      <c r="K498" s="40"/>
      <c r="L498" s="44"/>
      <c r="M498" s="234"/>
      <c r="N498" s="235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146</v>
      </c>
      <c r="AU498" s="17" t="s">
        <v>86</v>
      </c>
    </row>
    <row r="499" s="13" customFormat="1">
      <c r="A499" s="13"/>
      <c r="B499" s="237"/>
      <c r="C499" s="238"/>
      <c r="D499" s="231" t="s">
        <v>150</v>
      </c>
      <c r="E499" s="239" t="s">
        <v>1</v>
      </c>
      <c r="F499" s="240" t="s">
        <v>1238</v>
      </c>
      <c r="G499" s="238"/>
      <c r="H499" s="241">
        <v>213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150</v>
      </c>
      <c r="AU499" s="247" t="s">
        <v>86</v>
      </c>
      <c r="AV499" s="13" t="s">
        <v>86</v>
      </c>
      <c r="AW499" s="13" t="s">
        <v>32</v>
      </c>
      <c r="AX499" s="13" t="s">
        <v>84</v>
      </c>
      <c r="AY499" s="247" t="s">
        <v>137</v>
      </c>
    </row>
    <row r="500" s="13" customFormat="1">
      <c r="A500" s="13"/>
      <c r="B500" s="237"/>
      <c r="C500" s="238"/>
      <c r="D500" s="231" t="s">
        <v>150</v>
      </c>
      <c r="E500" s="238"/>
      <c r="F500" s="240" t="s">
        <v>1254</v>
      </c>
      <c r="G500" s="238"/>
      <c r="H500" s="241">
        <v>217.25999999999999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150</v>
      </c>
      <c r="AU500" s="247" t="s">
        <v>86</v>
      </c>
      <c r="AV500" s="13" t="s">
        <v>86</v>
      </c>
      <c r="AW500" s="13" t="s">
        <v>4</v>
      </c>
      <c r="AX500" s="13" t="s">
        <v>84</v>
      </c>
      <c r="AY500" s="247" t="s">
        <v>137</v>
      </c>
    </row>
    <row r="501" s="2" customFormat="1" ht="24.15" customHeight="1">
      <c r="A501" s="38"/>
      <c r="B501" s="39"/>
      <c r="C501" s="217" t="s">
        <v>1255</v>
      </c>
      <c r="D501" s="217" t="s">
        <v>141</v>
      </c>
      <c r="E501" s="218" t="s">
        <v>802</v>
      </c>
      <c r="F501" s="219" t="s">
        <v>803</v>
      </c>
      <c r="G501" s="220" t="s">
        <v>351</v>
      </c>
      <c r="H501" s="221">
        <v>25.347000000000001</v>
      </c>
      <c r="I501" s="222"/>
      <c r="J501" s="223">
        <f>ROUND(I501*H501,2)</f>
        <v>0</v>
      </c>
      <c r="K501" s="224"/>
      <c r="L501" s="44"/>
      <c r="M501" s="225" t="s">
        <v>1</v>
      </c>
      <c r="N501" s="226" t="s">
        <v>41</v>
      </c>
      <c r="O501" s="91"/>
      <c r="P501" s="227">
        <f>O501*H501</f>
        <v>0</v>
      </c>
      <c r="Q501" s="227">
        <v>2.2563399999999998</v>
      </c>
      <c r="R501" s="227">
        <f>Q501*H501</f>
        <v>57.191449979999994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140</v>
      </c>
      <c r="AT501" s="229" t="s">
        <v>141</v>
      </c>
      <c r="AU501" s="229" t="s">
        <v>86</v>
      </c>
      <c r="AY501" s="17" t="s">
        <v>137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84</v>
      </c>
      <c r="BK501" s="230">
        <f>ROUND(I501*H501,2)</f>
        <v>0</v>
      </c>
      <c r="BL501" s="17" t="s">
        <v>140</v>
      </c>
      <c r="BM501" s="229" t="s">
        <v>1256</v>
      </c>
    </row>
    <row r="502" s="2" customFormat="1">
      <c r="A502" s="38"/>
      <c r="B502" s="39"/>
      <c r="C502" s="40"/>
      <c r="D502" s="231" t="s">
        <v>146</v>
      </c>
      <c r="E502" s="40"/>
      <c r="F502" s="232" t="s">
        <v>803</v>
      </c>
      <c r="G502" s="40"/>
      <c r="H502" s="40"/>
      <c r="I502" s="233"/>
      <c r="J502" s="40"/>
      <c r="K502" s="40"/>
      <c r="L502" s="44"/>
      <c r="M502" s="234"/>
      <c r="N502" s="235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146</v>
      </c>
      <c r="AU502" s="17" t="s">
        <v>86</v>
      </c>
    </row>
    <row r="503" s="2" customFormat="1">
      <c r="A503" s="38"/>
      <c r="B503" s="39"/>
      <c r="C503" s="40"/>
      <c r="D503" s="250" t="s">
        <v>185</v>
      </c>
      <c r="E503" s="40"/>
      <c r="F503" s="251" t="s">
        <v>805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185</v>
      </c>
      <c r="AU503" s="17" t="s">
        <v>86</v>
      </c>
    </row>
    <row r="504" s="13" customFormat="1">
      <c r="A504" s="13"/>
      <c r="B504" s="237"/>
      <c r="C504" s="238"/>
      <c r="D504" s="231" t="s">
        <v>150</v>
      </c>
      <c r="E504" s="239" t="s">
        <v>1</v>
      </c>
      <c r="F504" s="240" t="s">
        <v>1257</v>
      </c>
      <c r="G504" s="238"/>
      <c r="H504" s="241">
        <v>15.435000000000001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150</v>
      </c>
      <c r="AU504" s="247" t="s">
        <v>86</v>
      </c>
      <c r="AV504" s="13" t="s">
        <v>86</v>
      </c>
      <c r="AW504" s="13" t="s">
        <v>32</v>
      </c>
      <c r="AX504" s="13" t="s">
        <v>76</v>
      </c>
      <c r="AY504" s="247" t="s">
        <v>137</v>
      </c>
    </row>
    <row r="505" s="13" customFormat="1">
      <c r="A505" s="13"/>
      <c r="B505" s="237"/>
      <c r="C505" s="238"/>
      <c r="D505" s="231" t="s">
        <v>150</v>
      </c>
      <c r="E505" s="239" t="s">
        <v>1</v>
      </c>
      <c r="F505" s="240" t="s">
        <v>1258</v>
      </c>
      <c r="G505" s="238"/>
      <c r="H505" s="241">
        <v>9.9120000000000008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150</v>
      </c>
      <c r="AU505" s="247" t="s">
        <v>86</v>
      </c>
      <c r="AV505" s="13" t="s">
        <v>86</v>
      </c>
      <c r="AW505" s="13" t="s">
        <v>32</v>
      </c>
      <c r="AX505" s="13" t="s">
        <v>76</v>
      </c>
      <c r="AY505" s="247" t="s">
        <v>137</v>
      </c>
    </row>
    <row r="506" s="15" customFormat="1">
      <c r="A506" s="15"/>
      <c r="B506" s="266"/>
      <c r="C506" s="267"/>
      <c r="D506" s="231" t="s">
        <v>150</v>
      </c>
      <c r="E506" s="268" t="s">
        <v>1</v>
      </c>
      <c r="F506" s="269" t="s">
        <v>298</v>
      </c>
      <c r="G506" s="267"/>
      <c r="H506" s="270">
        <v>25.347000000000001</v>
      </c>
      <c r="I506" s="271"/>
      <c r="J506" s="267"/>
      <c r="K506" s="267"/>
      <c r="L506" s="272"/>
      <c r="M506" s="273"/>
      <c r="N506" s="274"/>
      <c r="O506" s="274"/>
      <c r="P506" s="274"/>
      <c r="Q506" s="274"/>
      <c r="R506" s="274"/>
      <c r="S506" s="274"/>
      <c r="T506" s="27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6" t="s">
        <v>150</v>
      </c>
      <c r="AU506" s="276" t="s">
        <v>86</v>
      </c>
      <c r="AV506" s="15" t="s">
        <v>140</v>
      </c>
      <c r="AW506" s="15" t="s">
        <v>32</v>
      </c>
      <c r="AX506" s="15" t="s">
        <v>84</v>
      </c>
      <c r="AY506" s="276" t="s">
        <v>137</v>
      </c>
    </row>
    <row r="507" s="2" customFormat="1" ht="16.5" customHeight="1">
      <c r="A507" s="38"/>
      <c r="B507" s="39"/>
      <c r="C507" s="217" t="s">
        <v>1259</v>
      </c>
      <c r="D507" s="217" t="s">
        <v>141</v>
      </c>
      <c r="E507" s="218" t="s">
        <v>343</v>
      </c>
      <c r="F507" s="219" t="s">
        <v>344</v>
      </c>
      <c r="G507" s="220" t="s">
        <v>322</v>
      </c>
      <c r="H507" s="221">
        <v>50</v>
      </c>
      <c r="I507" s="222"/>
      <c r="J507" s="223">
        <f>ROUND(I507*H507,2)</f>
        <v>0</v>
      </c>
      <c r="K507" s="224"/>
      <c r="L507" s="44"/>
      <c r="M507" s="225" t="s">
        <v>1</v>
      </c>
      <c r="N507" s="226" t="s">
        <v>41</v>
      </c>
      <c r="O507" s="91"/>
      <c r="P507" s="227">
        <f>O507*H507</f>
        <v>0</v>
      </c>
      <c r="Q507" s="227">
        <v>0</v>
      </c>
      <c r="R507" s="227">
        <f>Q507*H507</f>
        <v>0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140</v>
      </c>
      <c r="AT507" s="229" t="s">
        <v>141</v>
      </c>
      <c r="AU507" s="229" t="s">
        <v>86</v>
      </c>
      <c r="AY507" s="17" t="s">
        <v>137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84</v>
      </c>
      <c r="BK507" s="230">
        <f>ROUND(I507*H507,2)</f>
        <v>0</v>
      </c>
      <c r="BL507" s="17" t="s">
        <v>140</v>
      </c>
      <c r="BM507" s="229" t="s">
        <v>1260</v>
      </c>
    </row>
    <row r="508" s="2" customFormat="1">
      <c r="A508" s="38"/>
      <c r="B508" s="39"/>
      <c r="C508" s="40"/>
      <c r="D508" s="231" t="s">
        <v>146</v>
      </c>
      <c r="E508" s="40"/>
      <c r="F508" s="232" t="s">
        <v>346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146</v>
      </c>
      <c r="AU508" s="17" t="s">
        <v>86</v>
      </c>
    </row>
    <row r="509" s="2" customFormat="1">
      <c r="A509" s="38"/>
      <c r="B509" s="39"/>
      <c r="C509" s="40"/>
      <c r="D509" s="250" t="s">
        <v>185</v>
      </c>
      <c r="E509" s="40"/>
      <c r="F509" s="251" t="s">
        <v>347</v>
      </c>
      <c r="G509" s="40"/>
      <c r="H509" s="40"/>
      <c r="I509" s="233"/>
      <c r="J509" s="40"/>
      <c r="K509" s="40"/>
      <c r="L509" s="44"/>
      <c r="M509" s="234"/>
      <c r="N509" s="235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185</v>
      </c>
      <c r="AU509" s="17" t="s">
        <v>86</v>
      </c>
    </row>
    <row r="510" s="13" customFormat="1">
      <c r="A510" s="13"/>
      <c r="B510" s="237"/>
      <c r="C510" s="238"/>
      <c r="D510" s="231" t="s">
        <v>150</v>
      </c>
      <c r="E510" s="239" t="s">
        <v>1</v>
      </c>
      <c r="F510" s="240" t="s">
        <v>1161</v>
      </c>
      <c r="G510" s="238"/>
      <c r="H510" s="241">
        <v>34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150</v>
      </c>
      <c r="AU510" s="247" t="s">
        <v>86</v>
      </c>
      <c r="AV510" s="13" t="s">
        <v>86</v>
      </c>
      <c r="AW510" s="13" t="s">
        <v>32</v>
      </c>
      <c r="AX510" s="13" t="s">
        <v>76</v>
      </c>
      <c r="AY510" s="247" t="s">
        <v>137</v>
      </c>
    </row>
    <row r="511" s="13" customFormat="1">
      <c r="A511" s="13"/>
      <c r="B511" s="237"/>
      <c r="C511" s="238"/>
      <c r="D511" s="231" t="s">
        <v>150</v>
      </c>
      <c r="E511" s="239" t="s">
        <v>1</v>
      </c>
      <c r="F511" s="240" t="s">
        <v>1162</v>
      </c>
      <c r="G511" s="238"/>
      <c r="H511" s="241">
        <v>16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150</v>
      </c>
      <c r="AU511" s="247" t="s">
        <v>86</v>
      </c>
      <c r="AV511" s="13" t="s">
        <v>86</v>
      </c>
      <c r="AW511" s="13" t="s">
        <v>32</v>
      </c>
      <c r="AX511" s="13" t="s">
        <v>76</v>
      </c>
      <c r="AY511" s="247" t="s">
        <v>137</v>
      </c>
    </row>
    <row r="512" s="15" customFormat="1">
      <c r="A512" s="15"/>
      <c r="B512" s="266"/>
      <c r="C512" s="267"/>
      <c r="D512" s="231" t="s">
        <v>150</v>
      </c>
      <c r="E512" s="268" t="s">
        <v>1</v>
      </c>
      <c r="F512" s="269" t="s">
        <v>298</v>
      </c>
      <c r="G512" s="267"/>
      <c r="H512" s="270">
        <v>50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6" t="s">
        <v>150</v>
      </c>
      <c r="AU512" s="276" t="s">
        <v>86</v>
      </c>
      <c r="AV512" s="15" t="s">
        <v>140</v>
      </c>
      <c r="AW512" s="15" t="s">
        <v>32</v>
      </c>
      <c r="AX512" s="15" t="s">
        <v>84</v>
      </c>
      <c r="AY512" s="276" t="s">
        <v>137</v>
      </c>
    </row>
    <row r="513" s="2" customFormat="1" ht="24.15" customHeight="1">
      <c r="A513" s="38"/>
      <c r="B513" s="39"/>
      <c r="C513" s="217" t="s">
        <v>1261</v>
      </c>
      <c r="D513" s="217" t="s">
        <v>141</v>
      </c>
      <c r="E513" s="218" t="s">
        <v>1262</v>
      </c>
      <c r="F513" s="219" t="s">
        <v>1263</v>
      </c>
      <c r="G513" s="220" t="s">
        <v>276</v>
      </c>
      <c r="H513" s="221">
        <v>0.63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41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0.11</v>
      </c>
      <c r="T513" s="228">
        <f>S513*H513</f>
        <v>0.0693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140</v>
      </c>
      <c r="AT513" s="229" t="s">
        <v>141</v>
      </c>
      <c r="AU513" s="229" t="s">
        <v>86</v>
      </c>
      <c r="AY513" s="17" t="s">
        <v>137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84</v>
      </c>
      <c r="BK513" s="230">
        <f>ROUND(I513*H513,2)</f>
        <v>0</v>
      </c>
      <c r="BL513" s="17" t="s">
        <v>140</v>
      </c>
      <c r="BM513" s="229" t="s">
        <v>1264</v>
      </c>
    </row>
    <row r="514" s="2" customFormat="1">
      <c r="A514" s="38"/>
      <c r="B514" s="39"/>
      <c r="C514" s="40"/>
      <c r="D514" s="231" t="s">
        <v>146</v>
      </c>
      <c r="E514" s="40"/>
      <c r="F514" s="232" t="s">
        <v>1265</v>
      </c>
      <c r="G514" s="40"/>
      <c r="H514" s="40"/>
      <c r="I514" s="233"/>
      <c r="J514" s="40"/>
      <c r="K514" s="40"/>
      <c r="L514" s="44"/>
      <c r="M514" s="234"/>
      <c r="N514" s="235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146</v>
      </c>
      <c r="AU514" s="17" t="s">
        <v>86</v>
      </c>
    </row>
    <row r="515" s="2" customFormat="1">
      <c r="A515" s="38"/>
      <c r="B515" s="39"/>
      <c r="C515" s="40"/>
      <c r="D515" s="250" t="s">
        <v>185</v>
      </c>
      <c r="E515" s="40"/>
      <c r="F515" s="251" t="s">
        <v>1266</v>
      </c>
      <c r="G515" s="40"/>
      <c r="H515" s="40"/>
      <c r="I515" s="233"/>
      <c r="J515" s="40"/>
      <c r="K515" s="40"/>
      <c r="L515" s="44"/>
      <c r="M515" s="234"/>
      <c r="N515" s="235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185</v>
      </c>
      <c r="AU515" s="17" t="s">
        <v>86</v>
      </c>
    </row>
    <row r="516" s="14" customFormat="1">
      <c r="A516" s="14"/>
      <c r="B516" s="256"/>
      <c r="C516" s="257"/>
      <c r="D516" s="231" t="s">
        <v>150</v>
      </c>
      <c r="E516" s="258" t="s">
        <v>1</v>
      </c>
      <c r="F516" s="259" t="s">
        <v>1267</v>
      </c>
      <c r="G516" s="257"/>
      <c r="H516" s="258" t="s">
        <v>1</v>
      </c>
      <c r="I516" s="260"/>
      <c r="J516" s="257"/>
      <c r="K516" s="257"/>
      <c r="L516" s="261"/>
      <c r="M516" s="262"/>
      <c r="N516" s="263"/>
      <c r="O516" s="263"/>
      <c r="P516" s="263"/>
      <c r="Q516" s="263"/>
      <c r="R516" s="263"/>
      <c r="S516" s="263"/>
      <c r="T516" s="26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5" t="s">
        <v>150</v>
      </c>
      <c r="AU516" s="265" t="s">
        <v>86</v>
      </c>
      <c r="AV516" s="14" t="s">
        <v>84</v>
      </c>
      <c r="AW516" s="14" t="s">
        <v>32</v>
      </c>
      <c r="AX516" s="14" t="s">
        <v>76</v>
      </c>
      <c r="AY516" s="265" t="s">
        <v>137</v>
      </c>
    </row>
    <row r="517" s="13" customFormat="1">
      <c r="A517" s="13"/>
      <c r="B517" s="237"/>
      <c r="C517" s="238"/>
      <c r="D517" s="231" t="s">
        <v>150</v>
      </c>
      <c r="E517" s="239" t="s">
        <v>1</v>
      </c>
      <c r="F517" s="240" t="s">
        <v>1268</v>
      </c>
      <c r="G517" s="238"/>
      <c r="H517" s="241">
        <v>0.63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150</v>
      </c>
      <c r="AU517" s="247" t="s">
        <v>86</v>
      </c>
      <c r="AV517" s="13" t="s">
        <v>86</v>
      </c>
      <c r="AW517" s="13" t="s">
        <v>32</v>
      </c>
      <c r="AX517" s="13" t="s">
        <v>84</v>
      </c>
      <c r="AY517" s="247" t="s">
        <v>137</v>
      </c>
    </row>
    <row r="518" s="2" customFormat="1" ht="24.15" customHeight="1">
      <c r="A518" s="38"/>
      <c r="B518" s="39"/>
      <c r="C518" s="217" t="s">
        <v>1269</v>
      </c>
      <c r="D518" s="217" t="s">
        <v>141</v>
      </c>
      <c r="E518" s="218" t="s">
        <v>1270</v>
      </c>
      <c r="F518" s="219" t="s">
        <v>1271</v>
      </c>
      <c r="G518" s="220" t="s">
        <v>276</v>
      </c>
      <c r="H518" s="221">
        <v>0.63</v>
      </c>
      <c r="I518" s="222"/>
      <c r="J518" s="223">
        <f>ROUND(I518*H518,2)</f>
        <v>0</v>
      </c>
      <c r="K518" s="224"/>
      <c r="L518" s="44"/>
      <c r="M518" s="225" t="s">
        <v>1</v>
      </c>
      <c r="N518" s="226" t="s">
        <v>41</v>
      </c>
      <c r="O518" s="91"/>
      <c r="P518" s="227">
        <f>O518*H518</f>
        <v>0</v>
      </c>
      <c r="Q518" s="227">
        <v>0.12086</v>
      </c>
      <c r="R518" s="227">
        <f>Q518*H518</f>
        <v>0.076141799999999996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140</v>
      </c>
      <c r="AT518" s="229" t="s">
        <v>141</v>
      </c>
      <c r="AU518" s="229" t="s">
        <v>86</v>
      </c>
      <c r="AY518" s="17" t="s">
        <v>137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84</v>
      </c>
      <c r="BK518" s="230">
        <f>ROUND(I518*H518,2)</f>
        <v>0</v>
      </c>
      <c r="BL518" s="17" t="s">
        <v>140</v>
      </c>
      <c r="BM518" s="229" t="s">
        <v>1272</v>
      </c>
    </row>
    <row r="519" s="2" customFormat="1">
      <c r="A519" s="38"/>
      <c r="B519" s="39"/>
      <c r="C519" s="40"/>
      <c r="D519" s="231" t="s">
        <v>146</v>
      </c>
      <c r="E519" s="40"/>
      <c r="F519" s="232" t="s">
        <v>1273</v>
      </c>
      <c r="G519" s="40"/>
      <c r="H519" s="40"/>
      <c r="I519" s="233"/>
      <c r="J519" s="40"/>
      <c r="K519" s="40"/>
      <c r="L519" s="44"/>
      <c r="M519" s="234"/>
      <c r="N519" s="235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146</v>
      </c>
      <c r="AU519" s="17" t="s">
        <v>86</v>
      </c>
    </row>
    <row r="520" s="2" customFormat="1">
      <c r="A520" s="38"/>
      <c r="B520" s="39"/>
      <c r="C520" s="40"/>
      <c r="D520" s="250" t="s">
        <v>185</v>
      </c>
      <c r="E520" s="40"/>
      <c r="F520" s="251" t="s">
        <v>1274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185</v>
      </c>
      <c r="AU520" s="17" t="s">
        <v>86</v>
      </c>
    </row>
    <row r="521" s="14" customFormat="1">
      <c r="A521" s="14"/>
      <c r="B521" s="256"/>
      <c r="C521" s="257"/>
      <c r="D521" s="231" t="s">
        <v>150</v>
      </c>
      <c r="E521" s="258" t="s">
        <v>1</v>
      </c>
      <c r="F521" s="259" t="s">
        <v>1275</v>
      </c>
      <c r="G521" s="257"/>
      <c r="H521" s="258" t="s">
        <v>1</v>
      </c>
      <c r="I521" s="260"/>
      <c r="J521" s="257"/>
      <c r="K521" s="257"/>
      <c r="L521" s="261"/>
      <c r="M521" s="262"/>
      <c r="N521" s="263"/>
      <c r="O521" s="263"/>
      <c r="P521" s="263"/>
      <c r="Q521" s="263"/>
      <c r="R521" s="263"/>
      <c r="S521" s="263"/>
      <c r="T521" s="26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5" t="s">
        <v>150</v>
      </c>
      <c r="AU521" s="265" t="s">
        <v>86</v>
      </c>
      <c r="AV521" s="14" t="s">
        <v>84</v>
      </c>
      <c r="AW521" s="14" t="s">
        <v>32</v>
      </c>
      <c r="AX521" s="14" t="s">
        <v>76</v>
      </c>
      <c r="AY521" s="265" t="s">
        <v>137</v>
      </c>
    </row>
    <row r="522" s="13" customFormat="1">
      <c r="A522" s="13"/>
      <c r="B522" s="237"/>
      <c r="C522" s="238"/>
      <c r="D522" s="231" t="s">
        <v>150</v>
      </c>
      <c r="E522" s="239" t="s">
        <v>1</v>
      </c>
      <c r="F522" s="240" t="s">
        <v>1268</v>
      </c>
      <c r="G522" s="238"/>
      <c r="H522" s="241">
        <v>0.63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150</v>
      </c>
      <c r="AU522" s="247" t="s">
        <v>86</v>
      </c>
      <c r="AV522" s="13" t="s">
        <v>86</v>
      </c>
      <c r="AW522" s="13" t="s">
        <v>32</v>
      </c>
      <c r="AX522" s="13" t="s">
        <v>84</v>
      </c>
      <c r="AY522" s="247" t="s">
        <v>137</v>
      </c>
    </row>
    <row r="523" s="12" customFormat="1" ht="25.92" customHeight="1">
      <c r="A523" s="12"/>
      <c r="B523" s="203"/>
      <c r="C523" s="204"/>
      <c r="D523" s="205" t="s">
        <v>75</v>
      </c>
      <c r="E523" s="206" t="s">
        <v>810</v>
      </c>
      <c r="F523" s="206" t="s">
        <v>811</v>
      </c>
      <c r="G523" s="204"/>
      <c r="H523" s="204"/>
      <c r="I523" s="207"/>
      <c r="J523" s="208">
        <f>BK523</f>
        <v>0</v>
      </c>
      <c r="K523" s="204"/>
      <c r="L523" s="209"/>
      <c r="M523" s="210"/>
      <c r="N523" s="211"/>
      <c r="O523" s="211"/>
      <c r="P523" s="212">
        <f>P524</f>
        <v>0</v>
      </c>
      <c r="Q523" s="211"/>
      <c r="R523" s="212">
        <f>R524</f>
        <v>0.057998539999999987</v>
      </c>
      <c r="S523" s="211"/>
      <c r="T523" s="213">
        <f>T524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4" t="s">
        <v>86</v>
      </c>
      <c r="AT523" s="215" t="s">
        <v>75</v>
      </c>
      <c r="AU523" s="215" t="s">
        <v>76</v>
      </c>
      <c r="AY523" s="214" t="s">
        <v>137</v>
      </c>
      <c r="BK523" s="216">
        <f>BK524</f>
        <v>0</v>
      </c>
    </row>
    <row r="524" s="12" customFormat="1" ht="22.8" customHeight="1">
      <c r="A524" s="12"/>
      <c r="B524" s="203"/>
      <c r="C524" s="204"/>
      <c r="D524" s="205" t="s">
        <v>75</v>
      </c>
      <c r="E524" s="248" t="s">
        <v>812</v>
      </c>
      <c r="F524" s="248" t="s">
        <v>813</v>
      </c>
      <c r="G524" s="204"/>
      <c r="H524" s="204"/>
      <c r="I524" s="207"/>
      <c r="J524" s="249">
        <f>BK524</f>
        <v>0</v>
      </c>
      <c r="K524" s="204"/>
      <c r="L524" s="209"/>
      <c r="M524" s="210"/>
      <c r="N524" s="211"/>
      <c r="O524" s="211"/>
      <c r="P524" s="212">
        <f>SUM(P525:P531)</f>
        <v>0</v>
      </c>
      <c r="Q524" s="211"/>
      <c r="R524" s="212">
        <f>SUM(R525:R531)</f>
        <v>0.057998539999999987</v>
      </c>
      <c r="S524" s="211"/>
      <c r="T524" s="213">
        <f>SUM(T525:T531)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4" t="s">
        <v>86</v>
      </c>
      <c r="AT524" s="215" t="s">
        <v>75</v>
      </c>
      <c r="AU524" s="215" t="s">
        <v>84</v>
      </c>
      <c r="AY524" s="214" t="s">
        <v>137</v>
      </c>
      <c r="BK524" s="216">
        <f>SUM(BK525:BK531)</f>
        <v>0</v>
      </c>
    </row>
    <row r="525" s="2" customFormat="1" ht="24.15" customHeight="1">
      <c r="A525" s="38"/>
      <c r="B525" s="39"/>
      <c r="C525" s="217" t="s">
        <v>1276</v>
      </c>
      <c r="D525" s="217" t="s">
        <v>141</v>
      </c>
      <c r="E525" s="218" t="s">
        <v>815</v>
      </c>
      <c r="F525" s="219" t="s">
        <v>816</v>
      </c>
      <c r="G525" s="220" t="s">
        <v>276</v>
      </c>
      <c r="H525" s="221">
        <v>163.37600000000001</v>
      </c>
      <c r="I525" s="222"/>
      <c r="J525" s="223">
        <f>ROUND(I525*H525,2)</f>
        <v>0</v>
      </c>
      <c r="K525" s="224"/>
      <c r="L525" s="44"/>
      <c r="M525" s="225" t="s">
        <v>1</v>
      </c>
      <c r="N525" s="226" t="s">
        <v>41</v>
      </c>
      <c r="O525" s="91"/>
      <c r="P525" s="227">
        <f>O525*H525</f>
        <v>0</v>
      </c>
      <c r="Q525" s="227">
        <v>4.0000000000000003E-05</v>
      </c>
      <c r="R525" s="227">
        <f>Q525*H525</f>
        <v>0.0065350400000000006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244</v>
      </c>
      <c r="AT525" s="229" t="s">
        <v>141</v>
      </c>
      <c r="AU525" s="229" t="s">
        <v>86</v>
      </c>
      <c r="AY525" s="17" t="s">
        <v>137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84</v>
      </c>
      <c r="BK525" s="230">
        <f>ROUND(I525*H525,2)</f>
        <v>0</v>
      </c>
      <c r="BL525" s="17" t="s">
        <v>244</v>
      </c>
      <c r="BM525" s="229" t="s">
        <v>1277</v>
      </c>
    </row>
    <row r="526" s="2" customFormat="1">
      <c r="A526" s="38"/>
      <c r="B526" s="39"/>
      <c r="C526" s="40"/>
      <c r="D526" s="231" t="s">
        <v>146</v>
      </c>
      <c r="E526" s="40"/>
      <c r="F526" s="232" t="s">
        <v>818</v>
      </c>
      <c r="G526" s="40"/>
      <c r="H526" s="40"/>
      <c r="I526" s="233"/>
      <c r="J526" s="40"/>
      <c r="K526" s="40"/>
      <c r="L526" s="44"/>
      <c r="M526" s="234"/>
      <c r="N526" s="235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146</v>
      </c>
      <c r="AU526" s="17" t="s">
        <v>86</v>
      </c>
    </row>
    <row r="527" s="2" customFormat="1">
      <c r="A527" s="38"/>
      <c r="B527" s="39"/>
      <c r="C527" s="40"/>
      <c r="D527" s="250" t="s">
        <v>185</v>
      </c>
      <c r="E527" s="40"/>
      <c r="F527" s="251" t="s">
        <v>819</v>
      </c>
      <c r="G527" s="40"/>
      <c r="H527" s="40"/>
      <c r="I527" s="233"/>
      <c r="J527" s="40"/>
      <c r="K527" s="40"/>
      <c r="L527" s="44"/>
      <c r="M527" s="234"/>
      <c r="N527" s="235"/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185</v>
      </c>
      <c r="AU527" s="17" t="s">
        <v>86</v>
      </c>
    </row>
    <row r="528" s="13" customFormat="1">
      <c r="A528" s="13"/>
      <c r="B528" s="237"/>
      <c r="C528" s="238"/>
      <c r="D528" s="231" t="s">
        <v>150</v>
      </c>
      <c r="E528" s="239" t="s">
        <v>1</v>
      </c>
      <c r="F528" s="240" t="s">
        <v>1278</v>
      </c>
      <c r="G528" s="238"/>
      <c r="H528" s="241">
        <v>163.37600000000001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150</v>
      </c>
      <c r="AU528" s="247" t="s">
        <v>86</v>
      </c>
      <c r="AV528" s="13" t="s">
        <v>86</v>
      </c>
      <c r="AW528" s="13" t="s">
        <v>32</v>
      </c>
      <c r="AX528" s="13" t="s">
        <v>84</v>
      </c>
      <c r="AY528" s="247" t="s">
        <v>137</v>
      </c>
    </row>
    <row r="529" s="2" customFormat="1" ht="24.15" customHeight="1">
      <c r="A529" s="38"/>
      <c r="B529" s="39"/>
      <c r="C529" s="277" t="s">
        <v>1279</v>
      </c>
      <c r="D529" s="277" t="s">
        <v>508</v>
      </c>
      <c r="E529" s="278" t="s">
        <v>822</v>
      </c>
      <c r="F529" s="279" t="s">
        <v>823</v>
      </c>
      <c r="G529" s="280" t="s">
        <v>276</v>
      </c>
      <c r="H529" s="281">
        <v>171.54499999999999</v>
      </c>
      <c r="I529" s="282"/>
      <c r="J529" s="283">
        <f>ROUND(I529*H529,2)</f>
        <v>0</v>
      </c>
      <c r="K529" s="284"/>
      <c r="L529" s="285"/>
      <c r="M529" s="286" t="s">
        <v>1</v>
      </c>
      <c r="N529" s="287" t="s">
        <v>41</v>
      </c>
      <c r="O529" s="91"/>
      <c r="P529" s="227">
        <f>O529*H529</f>
        <v>0</v>
      </c>
      <c r="Q529" s="227">
        <v>0.00029999999999999997</v>
      </c>
      <c r="R529" s="227">
        <f>Q529*H529</f>
        <v>0.051463499999999988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647</v>
      </c>
      <c r="AT529" s="229" t="s">
        <v>508</v>
      </c>
      <c r="AU529" s="229" t="s">
        <v>86</v>
      </c>
      <c r="AY529" s="17" t="s">
        <v>137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84</v>
      </c>
      <c r="BK529" s="230">
        <f>ROUND(I529*H529,2)</f>
        <v>0</v>
      </c>
      <c r="BL529" s="17" t="s">
        <v>244</v>
      </c>
      <c r="BM529" s="229" t="s">
        <v>1280</v>
      </c>
    </row>
    <row r="530" s="2" customFormat="1">
      <c r="A530" s="38"/>
      <c r="B530" s="39"/>
      <c r="C530" s="40"/>
      <c r="D530" s="231" t="s">
        <v>146</v>
      </c>
      <c r="E530" s="40"/>
      <c r="F530" s="232" t="s">
        <v>823</v>
      </c>
      <c r="G530" s="40"/>
      <c r="H530" s="40"/>
      <c r="I530" s="233"/>
      <c r="J530" s="40"/>
      <c r="K530" s="40"/>
      <c r="L530" s="44"/>
      <c r="M530" s="234"/>
      <c r="N530" s="235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146</v>
      </c>
      <c r="AU530" s="17" t="s">
        <v>86</v>
      </c>
    </row>
    <row r="531" s="13" customFormat="1">
      <c r="A531" s="13"/>
      <c r="B531" s="237"/>
      <c r="C531" s="238"/>
      <c r="D531" s="231" t="s">
        <v>150</v>
      </c>
      <c r="E531" s="238"/>
      <c r="F531" s="240" t="s">
        <v>1281</v>
      </c>
      <c r="G531" s="238"/>
      <c r="H531" s="241">
        <v>171.54499999999999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150</v>
      </c>
      <c r="AU531" s="247" t="s">
        <v>86</v>
      </c>
      <c r="AV531" s="13" t="s">
        <v>86</v>
      </c>
      <c r="AW531" s="13" t="s">
        <v>4</v>
      </c>
      <c r="AX531" s="13" t="s">
        <v>84</v>
      </c>
      <c r="AY531" s="247" t="s">
        <v>137</v>
      </c>
    </row>
    <row r="532" s="12" customFormat="1" ht="25.92" customHeight="1">
      <c r="A532" s="12"/>
      <c r="B532" s="203"/>
      <c r="C532" s="204"/>
      <c r="D532" s="205" t="s">
        <v>75</v>
      </c>
      <c r="E532" s="206" t="s">
        <v>826</v>
      </c>
      <c r="F532" s="206" t="s">
        <v>827</v>
      </c>
      <c r="G532" s="204"/>
      <c r="H532" s="204"/>
      <c r="I532" s="207"/>
      <c r="J532" s="208">
        <f>BK532</f>
        <v>0</v>
      </c>
      <c r="K532" s="204"/>
      <c r="L532" s="209"/>
      <c r="M532" s="210"/>
      <c r="N532" s="211"/>
      <c r="O532" s="211"/>
      <c r="P532" s="212">
        <f>SUM(P533:P535)</f>
        <v>0</v>
      </c>
      <c r="Q532" s="211"/>
      <c r="R532" s="212">
        <f>SUM(R533:R535)</f>
        <v>0</v>
      </c>
      <c r="S532" s="211"/>
      <c r="T532" s="213">
        <f>SUM(T533:T535)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84</v>
      </c>
      <c r="AT532" s="215" t="s">
        <v>75</v>
      </c>
      <c r="AU532" s="215" t="s">
        <v>76</v>
      </c>
      <c r="AY532" s="214" t="s">
        <v>137</v>
      </c>
      <c r="BK532" s="216">
        <f>SUM(BK533:BK535)</f>
        <v>0</v>
      </c>
    </row>
    <row r="533" s="2" customFormat="1" ht="33" customHeight="1">
      <c r="A533" s="38"/>
      <c r="B533" s="39"/>
      <c r="C533" s="217" t="s">
        <v>1282</v>
      </c>
      <c r="D533" s="217" t="s">
        <v>141</v>
      </c>
      <c r="E533" s="218" t="s">
        <v>829</v>
      </c>
      <c r="F533" s="219" t="s">
        <v>830</v>
      </c>
      <c r="G533" s="220" t="s">
        <v>382</v>
      </c>
      <c r="H533" s="221">
        <v>1532.3230000000001</v>
      </c>
      <c r="I533" s="222"/>
      <c r="J533" s="223">
        <f>ROUND(I533*H533,2)</f>
        <v>0</v>
      </c>
      <c r="K533" s="224"/>
      <c r="L533" s="44"/>
      <c r="M533" s="225" t="s">
        <v>1</v>
      </c>
      <c r="N533" s="226" t="s">
        <v>41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140</v>
      </c>
      <c r="AT533" s="229" t="s">
        <v>141</v>
      </c>
      <c r="AU533" s="229" t="s">
        <v>84</v>
      </c>
      <c r="AY533" s="17" t="s">
        <v>137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84</v>
      </c>
      <c r="BK533" s="230">
        <f>ROUND(I533*H533,2)</f>
        <v>0</v>
      </c>
      <c r="BL533" s="17" t="s">
        <v>140</v>
      </c>
      <c r="BM533" s="229" t="s">
        <v>1283</v>
      </c>
    </row>
    <row r="534" s="2" customFormat="1">
      <c r="A534" s="38"/>
      <c r="B534" s="39"/>
      <c r="C534" s="40"/>
      <c r="D534" s="231" t="s">
        <v>146</v>
      </c>
      <c r="E534" s="40"/>
      <c r="F534" s="232" t="s">
        <v>832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146</v>
      </c>
      <c r="AU534" s="17" t="s">
        <v>84</v>
      </c>
    </row>
    <row r="535" s="2" customFormat="1">
      <c r="A535" s="38"/>
      <c r="B535" s="39"/>
      <c r="C535" s="40"/>
      <c r="D535" s="250" t="s">
        <v>185</v>
      </c>
      <c r="E535" s="40"/>
      <c r="F535" s="251" t="s">
        <v>833</v>
      </c>
      <c r="G535" s="40"/>
      <c r="H535" s="40"/>
      <c r="I535" s="233"/>
      <c r="J535" s="40"/>
      <c r="K535" s="40"/>
      <c r="L535" s="44"/>
      <c r="M535" s="288"/>
      <c r="N535" s="289"/>
      <c r="O535" s="290"/>
      <c r="P535" s="290"/>
      <c r="Q535" s="290"/>
      <c r="R535" s="290"/>
      <c r="S535" s="290"/>
      <c r="T535" s="291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185</v>
      </c>
      <c r="AU535" s="17" t="s">
        <v>84</v>
      </c>
    </row>
    <row r="536" s="2" customFormat="1" ht="6.96" customHeight="1">
      <c r="A536" s="38"/>
      <c r="B536" s="66"/>
      <c r="C536" s="67"/>
      <c r="D536" s="67"/>
      <c r="E536" s="67"/>
      <c r="F536" s="67"/>
      <c r="G536" s="67"/>
      <c r="H536" s="67"/>
      <c r="I536" s="67"/>
      <c r="J536" s="67"/>
      <c r="K536" s="67"/>
      <c r="L536" s="44"/>
      <c r="M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</row>
  </sheetData>
  <sheetProtection sheet="1" autoFilter="0" formatColumns="0" formatRows="0" objects="1" scenarios="1" spinCount="100000" saltValue="lWC9JdkMZkL2fOfEOGLmI/zqN7/WdTITEBD3EU4cRZidyp+c9I4rCqDOdunmRT1dOQ4hueRj+oZvwVMhjytG1g==" hashValue="B/pij5SwSAobB0qy4489Vn2kAaEDEEhnoezpoV6dR/l9iRFfh5c0xeI/5hDR8VwuYgbt2847hq+guL9O0cFfDQ==" algorithmName="SHA-512" password="CC35"/>
  <autoFilter ref="C125:K53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5_01/122211101"/>
    <hyperlink ref="F138" r:id="rId2" display="https://podminky.urs.cz/item/CS_URS_2025_01/122251105"/>
    <hyperlink ref="F145" r:id="rId3" display="https://podminky.urs.cz/item/CS_URS_2024_01/132212131"/>
    <hyperlink ref="F151" r:id="rId4" display="https://podminky.urs.cz/item/CS_URS_2025_01/132251103"/>
    <hyperlink ref="F156" r:id="rId5" display="https://podminky.urs.cz/item/CS_URS_2022_01/162751117"/>
    <hyperlink ref="F164" r:id="rId6" display="https://podminky.urs.cz/item/CS_URS_2024_02/162751119"/>
    <hyperlink ref="F169" r:id="rId7" display="https://podminky.urs.cz/item/CS_URS_2025_01/167111101"/>
    <hyperlink ref="F173" r:id="rId8" display="https://podminky.urs.cz/item/CS_URS_2024_01/171152111"/>
    <hyperlink ref="F182" r:id="rId9" display="https://podminky.urs.cz/item/CS_URS_2024_02/171201231"/>
    <hyperlink ref="F186" r:id="rId10" display="https://podminky.urs.cz/item/CS_URS_2024_02/171251201"/>
    <hyperlink ref="F190" r:id="rId11" display="https://podminky.urs.cz/item/CS_URS_2023_01/174151101"/>
    <hyperlink ref="F194" r:id="rId12" display="https://podminky.urs.cz/item/CS_URS_2024_01/175111101"/>
    <hyperlink ref="F203" r:id="rId13" display="https://podminky.urs.cz/item/CS_URS_2024_01/175111201"/>
    <hyperlink ref="F212" r:id="rId14" display="https://podminky.urs.cz/item/CS_URS_2024_02/181311103"/>
    <hyperlink ref="F225" r:id="rId15" display="https://podminky.urs.cz/item/CS_URS_2024_01/181912112"/>
    <hyperlink ref="F231" r:id="rId16" display="https://podminky.urs.cz/item/CS_URS_2025_01/181951112"/>
    <hyperlink ref="F235" r:id="rId17" display="https://podminky.urs.cz/item/CS_URS_2025_01/183403153"/>
    <hyperlink ref="F241" r:id="rId18" display="https://podminky.urs.cz/item/CS_URS_2024_02/211531111"/>
    <hyperlink ref="F245" r:id="rId19" display="https://podminky.urs.cz/item/CS_URS_2024_02/211971121"/>
    <hyperlink ref="F252" r:id="rId20" display="https://podminky.urs.cz/item/CS_URS_2024_01/212572121"/>
    <hyperlink ref="F258" r:id="rId21" display="https://podminky.urs.cz/item/CS_URS_2024_02/212752413"/>
    <hyperlink ref="F262" r:id="rId22" display="https://podminky.urs.cz/item/CS_URS_2024_02/213141112"/>
    <hyperlink ref="F272" r:id="rId23" display="https://podminky.urs.cz/item/CS_URS_2025_01/451315117"/>
    <hyperlink ref="F278" r:id="rId24" display="https://podminky.urs.cz/item/CS_URS_2025_01/564851111"/>
    <hyperlink ref="F289" r:id="rId25" display="https://podminky.urs.cz/item/CS_URS_2025_01/564861111"/>
    <hyperlink ref="F296" r:id="rId26" display="https://podminky.urs.cz/item/CS_URS_2025_01/565166112"/>
    <hyperlink ref="F303" r:id="rId27" display="https://podminky.urs.cz/item/CS_URS_2025_01/573211107"/>
    <hyperlink ref="F309" r:id="rId28" display="https://podminky.urs.cz/item/CS_URS_2025_01/573211108"/>
    <hyperlink ref="F313" r:id="rId29" display="https://podminky.urs.cz/item/CS_URS_2025_01/577134111"/>
    <hyperlink ref="F321" r:id="rId30" display="https://podminky.urs.cz/item/CS_URS_2025_01/591141111"/>
    <hyperlink ref="F328" r:id="rId31" display="https://podminky.urs.cz/item/CS_URS_2025_01/596211113"/>
    <hyperlink ref="F350" r:id="rId32" display="https://podminky.urs.cz/item/CS_URS_2025_01/596211210"/>
    <hyperlink ref="F373" r:id="rId33" display="https://podminky.urs.cz/item/CS_URS_2024_01/871310320"/>
    <hyperlink ref="F381" r:id="rId34" display="https://podminky.urs.cz/item/CS_URS_2022_01/877310310"/>
    <hyperlink ref="F401" r:id="rId35" display="https://podminky.urs.cz/item/CS_URS_2024_02/892351111"/>
    <hyperlink ref="F405" r:id="rId36" display="https://podminky.urs.cz/item/CS_URS_2024_02/895941302"/>
    <hyperlink ref="F411" r:id="rId37" display="https://podminky.urs.cz/item/CS_URS_2024_02/895941314"/>
    <hyperlink ref="F417" r:id="rId38" display="https://podminky.urs.cz/item/CS_URS_2024_02/895941322"/>
    <hyperlink ref="F423" r:id="rId39" display="https://podminky.urs.cz/item/CS_URS_2024_02/895941323"/>
    <hyperlink ref="F429" r:id="rId40" display="https://podminky.urs.cz/item/CS_URS_2024_02/895941331"/>
    <hyperlink ref="F435" r:id="rId41" display="https://podminky.urs.cz/item/CS_URS_2025_01/895941332"/>
    <hyperlink ref="F441" r:id="rId42" display="https://podminky.urs.cz/item/CS_URS_2025_01/899132121"/>
    <hyperlink ref="F448" r:id="rId43" display="https://podminky.urs.cz/item/CS_URS_2024_01/899204112"/>
    <hyperlink ref="F460" r:id="rId44" display="https://podminky.urs.cz/item/CS_URS_2024_02/899633151"/>
    <hyperlink ref="F468" r:id="rId45" display="https://podminky.urs.cz/item/CS_URS_2024_02/916111113"/>
    <hyperlink ref="F479" r:id="rId46" display="https://podminky.urs.cz/item/CS_URS_2024_01/916131213"/>
    <hyperlink ref="F503" r:id="rId47" display="https://podminky.urs.cz/item/CS_URS_2024_01/916991121"/>
    <hyperlink ref="F509" r:id="rId48" display="https://podminky.urs.cz/item/CS_URS_2024_01/919735111"/>
    <hyperlink ref="F515" r:id="rId49" display="https://podminky.urs.cz/item/CS_URS_2025_01/985112113"/>
    <hyperlink ref="F520" r:id="rId50" display="https://podminky.urs.cz/item/CS_URS_2025_01/985311116"/>
    <hyperlink ref="F527" r:id="rId51" display="https://podminky.urs.cz/item/CS_URS_2024_01/711161273"/>
    <hyperlink ref="F535" r:id="rId52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MK ul.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ROUND((SUM(BE120:BE206)),  2)</f>
        <v>0</v>
      </c>
      <c r="G33" s="38"/>
      <c r="H33" s="38"/>
      <c r="I33" s="155">
        <v>0.20999999999999999</v>
      </c>
      <c r="J33" s="154">
        <f>ROUND(((SUM(BE120:BE206))*I33),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ROUND((SUM(BF120:BF206)),  2)</f>
        <v>0</v>
      </c>
      <c r="G34" s="38"/>
      <c r="H34" s="38"/>
      <c r="I34" s="155">
        <v>0.12</v>
      </c>
      <c r="J34" s="154">
        <f>ROUND(((SUM(BF120:BF206))*I34),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ROUND((SUM(BG120:BG206)),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ROUND((SUM(BH120:BH206)),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ROUND((SUM(BI120:BI206)),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MK ul.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2.3 - MK Božkova - 2.část - trvalé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109</v>
      </c>
      <c r="D94" s="176"/>
      <c r="E94" s="176"/>
      <c r="F94" s="176"/>
      <c r="G94" s="176"/>
      <c r="H94" s="176"/>
      <c r="I94" s="176"/>
      <c r="J94" s="177" t="s">
        <v>110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111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9"/>
      <c r="C97" s="180"/>
      <c r="D97" s="181" t="s">
        <v>835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113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445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448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Rekonstrukce MK ul. Božkova, Český Těšín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2.3 - MK Božkova - 2.část - trvalé dopravní značení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Český Těšín</v>
      </c>
      <c r="G114" s="40"/>
      <c r="H114" s="40"/>
      <c r="I114" s="32" t="s">
        <v>22</v>
      </c>
      <c r="J114" s="79" t="str">
        <f>IF(J12="","",J12)</f>
        <v>14. 4. 2025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Český Těšín</v>
      </c>
      <c r="G116" s="40"/>
      <c r="H116" s="40"/>
      <c r="I116" s="32" t="s">
        <v>30</v>
      </c>
      <c r="J116" s="36" t="str">
        <f>E21</f>
        <v>DOPRAPLAN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123</v>
      </c>
      <c r="D119" s="194" t="s">
        <v>61</v>
      </c>
      <c r="E119" s="194" t="s">
        <v>57</v>
      </c>
      <c r="F119" s="194" t="s">
        <v>58</v>
      </c>
      <c r="G119" s="194" t="s">
        <v>124</v>
      </c>
      <c r="H119" s="194" t="s">
        <v>125</v>
      </c>
      <c r="I119" s="194" t="s">
        <v>126</v>
      </c>
      <c r="J119" s="195" t="s">
        <v>110</v>
      </c>
      <c r="K119" s="196" t="s">
        <v>127</v>
      </c>
      <c r="L119" s="197"/>
      <c r="M119" s="100" t="s">
        <v>1</v>
      </c>
      <c r="N119" s="101" t="s">
        <v>40</v>
      </c>
      <c r="O119" s="101" t="s">
        <v>128</v>
      </c>
      <c r="P119" s="101" t="s">
        <v>129</v>
      </c>
      <c r="Q119" s="101" t="s">
        <v>130</v>
      </c>
      <c r="R119" s="101" t="s">
        <v>131</v>
      </c>
      <c r="S119" s="101" t="s">
        <v>132</v>
      </c>
      <c r="T119" s="102" t="s">
        <v>133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P121+P125</f>
        <v>0</v>
      </c>
      <c r="Q120" s="104"/>
      <c r="R120" s="200">
        <f>R121+R125</f>
        <v>4.7976455599999994</v>
      </c>
      <c r="S120" s="104"/>
      <c r="T120" s="201">
        <f>T121+T125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112</v>
      </c>
      <c r="BK120" s="202">
        <f>BK121+BK125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86</v>
      </c>
      <c r="F121" s="206" t="s">
        <v>836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1.9214361599999998</v>
      </c>
      <c r="S121" s="211"/>
      <c r="T121" s="21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137</v>
      </c>
      <c r="BK121" s="216">
        <f>SUM(BK122:BK124)</f>
        <v>0</v>
      </c>
    </row>
    <row r="122" s="2" customFormat="1" ht="16.5" customHeight="1">
      <c r="A122" s="38"/>
      <c r="B122" s="39"/>
      <c r="C122" s="217" t="s">
        <v>84</v>
      </c>
      <c r="D122" s="217" t="s">
        <v>141</v>
      </c>
      <c r="E122" s="218" t="s">
        <v>837</v>
      </c>
      <c r="F122" s="219" t="s">
        <v>838</v>
      </c>
      <c r="G122" s="220" t="s">
        <v>351</v>
      </c>
      <c r="H122" s="221">
        <v>0.76800000000000002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2.5018699999999998</v>
      </c>
      <c r="R122" s="227">
        <f>Q122*H122</f>
        <v>1.9214361599999998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140</v>
      </c>
      <c r="AT122" s="229" t="s">
        <v>141</v>
      </c>
      <c r="AU122" s="229" t="s">
        <v>84</v>
      </c>
      <c r="AY122" s="17" t="s">
        <v>137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140</v>
      </c>
      <c r="BM122" s="229" t="s">
        <v>839</v>
      </c>
    </row>
    <row r="123" s="2" customFormat="1">
      <c r="A123" s="38"/>
      <c r="B123" s="39"/>
      <c r="C123" s="40"/>
      <c r="D123" s="231" t="s">
        <v>146</v>
      </c>
      <c r="E123" s="40"/>
      <c r="F123" s="232" t="s">
        <v>838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146</v>
      </c>
      <c r="AU123" s="17" t="s">
        <v>84</v>
      </c>
    </row>
    <row r="124" s="13" customFormat="1">
      <c r="A124" s="13"/>
      <c r="B124" s="237"/>
      <c r="C124" s="238"/>
      <c r="D124" s="231" t="s">
        <v>150</v>
      </c>
      <c r="E124" s="239" t="s">
        <v>1</v>
      </c>
      <c r="F124" s="240" t="s">
        <v>1285</v>
      </c>
      <c r="G124" s="238"/>
      <c r="H124" s="241">
        <v>0.76800000000000002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150</v>
      </c>
      <c r="AU124" s="247" t="s">
        <v>84</v>
      </c>
      <c r="AV124" s="13" t="s">
        <v>86</v>
      </c>
      <c r="AW124" s="13" t="s">
        <v>32</v>
      </c>
      <c r="AX124" s="13" t="s">
        <v>84</v>
      </c>
      <c r="AY124" s="247" t="s">
        <v>137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135</v>
      </c>
      <c r="F125" s="206" t="s">
        <v>136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P126+P132</f>
        <v>0</v>
      </c>
      <c r="Q125" s="211"/>
      <c r="R125" s="212">
        <f>R126+R132</f>
        <v>2.8762094</v>
      </c>
      <c r="S125" s="211"/>
      <c r="T125" s="213">
        <f>T126+T132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137</v>
      </c>
      <c r="BK125" s="216">
        <f>BK126+BK132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48" t="s">
        <v>84</v>
      </c>
      <c r="F126" s="248" t="s">
        <v>273</v>
      </c>
      <c r="G126" s="204"/>
      <c r="H126" s="204"/>
      <c r="I126" s="207"/>
      <c r="J126" s="249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137</v>
      </c>
      <c r="BK126" s="216">
        <f>SUM(BK127:BK131)</f>
        <v>0</v>
      </c>
    </row>
    <row r="127" s="2" customFormat="1" ht="24.15" customHeight="1">
      <c r="A127" s="38"/>
      <c r="B127" s="39"/>
      <c r="C127" s="217" t="s">
        <v>86</v>
      </c>
      <c r="D127" s="217" t="s">
        <v>141</v>
      </c>
      <c r="E127" s="218" t="s">
        <v>841</v>
      </c>
      <c r="F127" s="219" t="s">
        <v>842</v>
      </c>
      <c r="G127" s="220" t="s">
        <v>351</v>
      </c>
      <c r="H127" s="221">
        <v>0.76800000000000002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141</v>
      </c>
      <c r="AU127" s="229" t="s">
        <v>86</v>
      </c>
      <c r="AY127" s="17" t="s">
        <v>137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140</v>
      </c>
      <c r="BM127" s="229" t="s">
        <v>843</v>
      </c>
    </row>
    <row r="128" s="2" customFormat="1">
      <c r="A128" s="38"/>
      <c r="B128" s="39"/>
      <c r="C128" s="40"/>
      <c r="D128" s="231" t="s">
        <v>146</v>
      </c>
      <c r="E128" s="40"/>
      <c r="F128" s="232" t="s">
        <v>844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146</v>
      </c>
      <c r="AU128" s="17" t="s">
        <v>86</v>
      </c>
    </row>
    <row r="129" s="2" customFormat="1">
      <c r="A129" s="38"/>
      <c r="B129" s="39"/>
      <c r="C129" s="40"/>
      <c r="D129" s="250" t="s">
        <v>185</v>
      </c>
      <c r="E129" s="40"/>
      <c r="F129" s="251" t="s">
        <v>845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86</v>
      </c>
    </row>
    <row r="130" s="14" customFormat="1">
      <c r="A130" s="14"/>
      <c r="B130" s="256"/>
      <c r="C130" s="257"/>
      <c r="D130" s="231" t="s">
        <v>150</v>
      </c>
      <c r="E130" s="258" t="s">
        <v>1</v>
      </c>
      <c r="F130" s="259" t="s">
        <v>846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150</v>
      </c>
      <c r="AU130" s="265" t="s">
        <v>86</v>
      </c>
      <c r="AV130" s="14" t="s">
        <v>84</v>
      </c>
      <c r="AW130" s="14" t="s">
        <v>32</v>
      </c>
      <c r="AX130" s="14" t="s">
        <v>76</v>
      </c>
      <c r="AY130" s="265" t="s">
        <v>137</v>
      </c>
    </row>
    <row r="131" s="13" customFormat="1">
      <c r="A131" s="13"/>
      <c r="B131" s="237"/>
      <c r="C131" s="238"/>
      <c r="D131" s="231" t="s">
        <v>150</v>
      </c>
      <c r="E131" s="239" t="s">
        <v>1</v>
      </c>
      <c r="F131" s="240" t="s">
        <v>1285</v>
      </c>
      <c r="G131" s="238"/>
      <c r="H131" s="241">
        <v>0.76800000000000002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150</v>
      </c>
      <c r="AU131" s="247" t="s">
        <v>86</v>
      </c>
      <c r="AV131" s="13" t="s">
        <v>86</v>
      </c>
      <c r="AW131" s="13" t="s">
        <v>32</v>
      </c>
      <c r="AX131" s="13" t="s">
        <v>84</v>
      </c>
      <c r="AY131" s="247" t="s">
        <v>137</v>
      </c>
    </row>
    <row r="132" s="12" customFormat="1" ht="22.8" customHeight="1">
      <c r="A132" s="12"/>
      <c r="B132" s="203"/>
      <c r="C132" s="204"/>
      <c r="D132" s="205" t="s">
        <v>75</v>
      </c>
      <c r="E132" s="248" t="s">
        <v>198</v>
      </c>
      <c r="F132" s="248" t="s">
        <v>342</v>
      </c>
      <c r="G132" s="204"/>
      <c r="H132" s="204"/>
      <c r="I132" s="207"/>
      <c r="J132" s="249">
        <f>BK132</f>
        <v>0</v>
      </c>
      <c r="K132" s="204"/>
      <c r="L132" s="209"/>
      <c r="M132" s="210"/>
      <c r="N132" s="211"/>
      <c r="O132" s="211"/>
      <c r="P132" s="212">
        <f>SUM(P133:P206)</f>
        <v>0</v>
      </c>
      <c r="Q132" s="211"/>
      <c r="R132" s="212">
        <f>SUM(R133:R206)</f>
        <v>2.8762094</v>
      </c>
      <c r="S132" s="211"/>
      <c r="T132" s="213">
        <f>SUM(T133:T206)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137</v>
      </c>
      <c r="BK132" s="216">
        <f>SUM(BK133:BK206)</f>
        <v>0</v>
      </c>
    </row>
    <row r="133" s="2" customFormat="1" ht="24.15" customHeight="1">
      <c r="A133" s="38"/>
      <c r="B133" s="39"/>
      <c r="C133" s="217" t="s">
        <v>155</v>
      </c>
      <c r="D133" s="217" t="s">
        <v>141</v>
      </c>
      <c r="E133" s="218" t="s">
        <v>1286</v>
      </c>
      <c r="F133" s="219" t="s">
        <v>1287</v>
      </c>
      <c r="G133" s="220" t="s">
        <v>361</v>
      </c>
      <c r="H133" s="221">
        <v>7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141</v>
      </c>
      <c r="AU133" s="229" t="s">
        <v>86</v>
      </c>
      <c r="AY133" s="17" t="s">
        <v>137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1288</v>
      </c>
    </row>
    <row r="134" s="2" customFormat="1">
      <c r="A134" s="38"/>
      <c r="B134" s="39"/>
      <c r="C134" s="40"/>
      <c r="D134" s="231" t="s">
        <v>146</v>
      </c>
      <c r="E134" s="40"/>
      <c r="F134" s="232" t="s">
        <v>1287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86</v>
      </c>
    </row>
    <row r="135" s="13" customFormat="1">
      <c r="A135" s="13"/>
      <c r="B135" s="237"/>
      <c r="C135" s="238"/>
      <c r="D135" s="231" t="s">
        <v>150</v>
      </c>
      <c r="E135" s="239" t="s">
        <v>1</v>
      </c>
      <c r="F135" s="240" t="s">
        <v>187</v>
      </c>
      <c r="G135" s="238"/>
      <c r="H135" s="241">
        <v>7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150</v>
      </c>
      <c r="AU135" s="247" t="s">
        <v>86</v>
      </c>
      <c r="AV135" s="13" t="s">
        <v>86</v>
      </c>
      <c r="AW135" s="13" t="s">
        <v>32</v>
      </c>
      <c r="AX135" s="13" t="s">
        <v>84</v>
      </c>
      <c r="AY135" s="247" t="s">
        <v>137</v>
      </c>
    </row>
    <row r="136" s="2" customFormat="1" ht="24.15" customHeight="1">
      <c r="A136" s="38"/>
      <c r="B136" s="39"/>
      <c r="C136" s="277" t="s">
        <v>140</v>
      </c>
      <c r="D136" s="277" t="s">
        <v>508</v>
      </c>
      <c r="E136" s="278" t="s">
        <v>1289</v>
      </c>
      <c r="F136" s="279" t="s">
        <v>1290</v>
      </c>
      <c r="G136" s="280" t="s">
        <v>322</v>
      </c>
      <c r="H136" s="281">
        <v>5</v>
      </c>
      <c r="I136" s="282"/>
      <c r="J136" s="283">
        <f>ROUND(I136*H136,2)</f>
        <v>0</v>
      </c>
      <c r="K136" s="284"/>
      <c r="L136" s="285"/>
      <c r="M136" s="286" t="s">
        <v>1</v>
      </c>
      <c r="N136" s="287" t="s">
        <v>41</v>
      </c>
      <c r="O136" s="91"/>
      <c r="P136" s="227">
        <f>O136*H136</f>
        <v>0</v>
      </c>
      <c r="Q136" s="227">
        <v>0.26000000000000001</v>
      </c>
      <c r="R136" s="227">
        <f>Q136*H136</f>
        <v>1.3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192</v>
      </c>
      <c r="AT136" s="229" t="s">
        <v>508</v>
      </c>
      <c r="AU136" s="229" t="s">
        <v>86</v>
      </c>
      <c r="AY136" s="17" t="s">
        <v>137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1291</v>
      </c>
    </row>
    <row r="137" s="2" customFormat="1">
      <c r="A137" s="38"/>
      <c r="B137" s="39"/>
      <c r="C137" s="40"/>
      <c r="D137" s="231" t="s">
        <v>146</v>
      </c>
      <c r="E137" s="40"/>
      <c r="F137" s="232" t="s">
        <v>1290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86</v>
      </c>
    </row>
    <row r="138" s="13" customFormat="1">
      <c r="A138" s="13"/>
      <c r="B138" s="237"/>
      <c r="C138" s="238"/>
      <c r="D138" s="231" t="s">
        <v>150</v>
      </c>
      <c r="E138" s="239" t="s">
        <v>1</v>
      </c>
      <c r="F138" s="240" t="s">
        <v>170</v>
      </c>
      <c r="G138" s="238"/>
      <c r="H138" s="241">
        <v>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150</v>
      </c>
      <c r="AU138" s="247" t="s">
        <v>86</v>
      </c>
      <c r="AV138" s="13" t="s">
        <v>86</v>
      </c>
      <c r="AW138" s="13" t="s">
        <v>32</v>
      </c>
      <c r="AX138" s="13" t="s">
        <v>84</v>
      </c>
      <c r="AY138" s="247" t="s">
        <v>137</v>
      </c>
    </row>
    <row r="139" s="2" customFormat="1" ht="24.15" customHeight="1">
      <c r="A139" s="38"/>
      <c r="B139" s="39"/>
      <c r="C139" s="277" t="s">
        <v>170</v>
      </c>
      <c r="D139" s="277" t="s">
        <v>508</v>
      </c>
      <c r="E139" s="278" t="s">
        <v>1292</v>
      </c>
      <c r="F139" s="279" t="s">
        <v>1293</v>
      </c>
      <c r="G139" s="280" t="s">
        <v>361</v>
      </c>
      <c r="H139" s="281">
        <v>2</v>
      </c>
      <c r="I139" s="282"/>
      <c r="J139" s="283">
        <f>ROUND(I139*H139,2)</f>
        <v>0</v>
      </c>
      <c r="K139" s="284"/>
      <c r="L139" s="285"/>
      <c r="M139" s="286" t="s">
        <v>1</v>
      </c>
      <c r="N139" s="287" t="s">
        <v>41</v>
      </c>
      <c r="O139" s="91"/>
      <c r="P139" s="227">
        <f>O139*H139</f>
        <v>0</v>
      </c>
      <c r="Q139" s="227">
        <v>0.33000000000000002</v>
      </c>
      <c r="R139" s="227">
        <f>Q139*H139</f>
        <v>0.66000000000000003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192</v>
      </c>
      <c r="AT139" s="229" t="s">
        <v>508</v>
      </c>
      <c r="AU139" s="229" t="s">
        <v>86</v>
      </c>
      <c r="AY139" s="17" t="s">
        <v>137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140</v>
      </c>
      <c r="BM139" s="229" t="s">
        <v>1294</v>
      </c>
    </row>
    <row r="140" s="2" customFormat="1">
      <c r="A140" s="38"/>
      <c r="B140" s="39"/>
      <c r="C140" s="40"/>
      <c r="D140" s="231" t="s">
        <v>146</v>
      </c>
      <c r="E140" s="40"/>
      <c r="F140" s="232" t="s">
        <v>1293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86</v>
      </c>
    </row>
    <row r="141" s="13" customFormat="1">
      <c r="A141" s="13"/>
      <c r="B141" s="237"/>
      <c r="C141" s="238"/>
      <c r="D141" s="231" t="s">
        <v>150</v>
      </c>
      <c r="E141" s="239" t="s">
        <v>1</v>
      </c>
      <c r="F141" s="240" t="s">
        <v>86</v>
      </c>
      <c r="G141" s="238"/>
      <c r="H141" s="241">
        <v>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150</v>
      </c>
      <c r="AU141" s="247" t="s">
        <v>86</v>
      </c>
      <c r="AV141" s="13" t="s">
        <v>86</v>
      </c>
      <c r="AW141" s="13" t="s">
        <v>32</v>
      </c>
      <c r="AX141" s="13" t="s">
        <v>84</v>
      </c>
      <c r="AY141" s="247" t="s">
        <v>137</v>
      </c>
    </row>
    <row r="142" s="2" customFormat="1" ht="24.15" customHeight="1">
      <c r="A142" s="38"/>
      <c r="B142" s="39"/>
      <c r="C142" s="217" t="s">
        <v>179</v>
      </c>
      <c r="D142" s="217" t="s">
        <v>141</v>
      </c>
      <c r="E142" s="218" t="s">
        <v>847</v>
      </c>
      <c r="F142" s="219" t="s">
        <v>848</v>
      </c>
      <c r="G142" s="220" t="s">
        <v>164</v>
      </c>
      <c r="H142" s="221">
        <v>11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0.00069999999999999999</v>
      </c>
      <c r="R142" s="227">
        <f>Q142*H142</f>
        <v>0.0077000000000000002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140</v>
      </c>
      <c r="AT142" s="229" t="s">
        <v>141</v>
      </c>
      <c r="AU142" s="229" t="s">
        <v>86</v>
      </c>
      <c r="AY142" s="17" t="s">
        <v>137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140</v>
      </c>
      <c r="BM142" s="229" t="s">
        <v>849</v>
      </c>
    </row>
    <row r="143" s="2" customFormat="1">
      <c r="A143" s="38"/>
      <c r="B143" s="39"/>
      <c r="C143" s="40"/>
      <c r="D143" s="231" t="s">
        <v>146</v>
      </c>
      <c r="E143" s="40"/>
      <c r="F143" s="232" t="s">
        <v>848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86</v>
      </c>
    </row>
    <row r="144" s="13" customFormat="1">
      <c r="A144" s="13"/>
      <c r="B144" s="237"/>
      <c r="C144" s="238"/>
      <c r="D144" s="231" t="s">
        <v>150</v>
      </c>
      <c r="E144" s="239" t="s">
        <v>1</v>
      </c>
      <c r="F144" s="240" t="s">
        <v>1295</v>
      </c>
      <c r="G144" s="238"/>
      <c r="H144" s="241">
        <v>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150</v>
      </c>
      <c r="AU144" s="247" t="s">
        <v>86</v>
      </c>
      <c r="AV144" s="13" t="s">
        <v>86</v>
      </c>
      <c r="AW144" s="13" t="s">
        <v>32</v>
      </c>
      <c r="AX144" s="13" t="s">
        <v>76</v>
      </c>
      <c r="AY144" s="247" t="s">
        <v>137</v>
      </c>
    </row>
    <row r="145" s="13" customFormat="1">
      <c r="A145" s="13"/>
      <c r="B145" s="237"/>
      <c r="C145" s="238"/>
      <c r="D145" s="231" t="s">
        <v>150</v>
      </c>
      <c r="E145" s="239" t="s">
        <v>1</v>
      </c>
      <c r="F145" s="240" t="s">
        <v>1296</v>
      </c>
      <c r="G145" s="238"/>
      <c r="H145" s="241">
        <v>10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150</v>
      </c>
      <c r="AU145" s="247" t="s">
        <v>86</v>
      </c>
      <c r="AV145" s="13" t="s">
        <v>86</v>
      </c>
      <c r="AW145" s="13" t="s">
        <v>32</v>
      </c>
      <c r="AX145" s="13" t="s">
        <v>76</v>
      </c>
      <c r="AY145" s="247" t="s">
        <v>137</v>
      </c>
    </row>
    <row r="146" s="15" customFormat="1">
      <c r="A146" s="15"/>
      <c r="B146" s="266"/>
      <c r="C146" s="267"/>
      <c r="D146" s="231" t="s">
        <v>150</v>
      </c>
      <c r="E146" s="268" t="s">
        <v>1</v>
      </c>
      <c r="F146" s="269" t="s">
        <v>298</v>
      </c>
      <c r="G146" s="267"/>
      <c r="H146" s="270">
        <v>11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6" t="s">
        <v>150</v>
      </c>
      <c r="AU146" s="276" t="s">
        <v>86</v>
      </c>
      <c r="AV146" s="15" t="s">
        <v>140</v>
      </c>
      <c r="AW146" s="15" t="s">
        <v>32</v>
      </c>
      <c r="AX146" s="15" t="s">
        <v>84</v>
      </c>
      <c r="AY146" s="276" t="s">
        <v>137</v>
      </c>
    </row>
    <row r="147" s="2" customFormat="1" ht="24.15" customHeight="1">
      <c r="A147" s="38"/>
      <c r="B147" s="39"/>
      <c r="C147" s="277" t="s">
        <v>187</v>
      </c>
      <c r="D147" s="277" t="s">
        <v>508</v>
      </c>
      <c r="E147" s="278" t="s">
        <v>850</v>
      </c>
      <c r="F147" s="279" t="s">
        <v>851</v>
      </c>
      <c r="G147" s="280" t="s">
        <v>361</v>
      </c>
      <c r="H147" s="281">
        <v>2</v>
      </c>
      <c r="I147" s="282"/>
      <c r="J147" s="283">
        <f>ROUND(I147*H147,2)</f>
        <v>0</v>
      </c>
      <c r="K147" s="284"/>
      <c r="L147" s="285"/>
      <c r="M147" s="286" t="s">
        <v>1</v>
      </c>
      <c r="N147" s="287" t="s">
        <v>41</v>
      </c>
      <c r="O147" s="91"/>
      <c r="P147" s="227">
        <f>O147*H147</f>
        <v>0</v>
      </c>
      <c r="Q147" s="227">
        <v>0.0012999999999999999</v>
      </c>
      <c r="R147" s="227">
        <f>Q147*H147</f>
        <v>0.0025999999999999999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192</v>
      </c>
      <c r="AT147" s="229" t="s">
        <v>508</v>
      </c>
      <c r="AU147" s="229" t="s">
        <v>86</v>
      </c>
      <c r="AY147" s="17" t="s">
        <v>137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140</v>
      </c>
      <c r="BM147" s="229" t="s">
        <v>852</v>
      </c>
    </row>
    <row r="148" s="2" customFormat="1">
      <c r="A148" s="38"/>
      <c r="B148" s="39"/>
      <c r="C148" s="40"/>
      <c r="D148" s="231" t="s">
        <v>146</v>
      </c>
      <c r="E148" s="40"/>
      <c r="F148" s="232" t="s">
        <v>851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146</v>
      </c>
      <c r="AU148" s="17" t="s">
        <v>86</v>
      </c>
    </row>
    <row r="149" s="13" customFormat="1">
      <c r="A149" s="13"/>
      <c r="B149" s="237"/>
      <c r="C149" s="238"/>
      <c r="D149" s="231" t="s">
        <v>150</v>
      </c>
      <c r="E149" s="239" t="s">
        <v>1</v>
      </c>
      <c r="F149" s="240" t="s">
        <v>1297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150</v>
      </c>
      <c r="AU149" s="247" t="s">
        <v>86</v>
      </c>
      <c r="AV149" s="13" t="s">
        <v>86</v>
      </c>
      <c r="AW149" s="13" t="s">
        <v>32</v>
      </c>
      <c r="AX149" s="13" t="s">
        <v>76</v>
      </c>
      <c r="AY149" s="247" t="s">
        <v>137</v>
      </c>
    </row>
    <row r="150" s="13" customFormat="1">
      <c r="A150" s="13"/>
      <c r="B150" s="237"/>
      <c r="C150" s="238"/>
      <c r="D150" s="231" t="s">
        <v>150</v>
      </c>
      <c r="E150" s="239" t="s">
        <v>1</v>
      </c>
      <c r="F150" s="240" t="s">
        <v>1298</v>
      </c>
      <c r="G150" s="238"/>
      <c r="H150" s="241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150</v>
      </c>
      <c r="AU150" s="247" t="s">
        <v>86</v>
      </c>
      <c r="AV150" s="13" t="s">
        <v>86</v>
      </c>
      <c r="AW150" s="13" t="s">
        <v>32</v>
      </c>
      <c r="AX150" s="13" t="s">
        <v>76</v>
      </c>
      <c r="AY150" s="247" t="s">
        <v>137</v>
      </c>
    </row>
    <row r="151" s="15" customFormat="1">
      <c r="A151" s="15"/>
      <c r="B151" s="266"/>
      <c r="C151" s="267"/>
      <c r="D151" s="231" t="s">
        <v>150</v>
      </c>
      <c r="E151" s="268" t="s">
        <v>1</v>
      </c>
      <c r="F151" s="269" t="s">
        <v>298</v>
      </c>
      <c r="G151" s="267"/>
      <c r="H151" s="270">
        <v>2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6" t="s">
        <v>150</v>
      </c>
      <c r="AU151" s="276" t="s">
        <v>86</v>
      </c>
      <c r="AV151" s="15" t="s">
        <v>140</v>
      </c>
      <c r="AW151" s="15" t="s">
        <v>32</v>
      </c>
      <c r="AX151" s="15" t="s">
        <v>84</v>
      </c>
      <c r="AY151" s="276" t="s">
        <v>137</v>
      </c>
    </row>
    <row r="152" s="2" customFormat="1" ht="24.15" customHeight="1">
      <c r="A152" s="38"/>
      <c r="B152" s="39"/>
      <c r="C152" s="277" t="s">
        <v>192</v>
      </c>
      <c r="D152" s="277" t="s">
        <v>508</v>
      </c>
      <c r="E152" s="278" t="s">
        <v>854</v>
      </c>
      <c r="F152" s="279" t="s">
        <v>855</v>
      </c>
      <c r="G152" s="280" t="s">
        <v>361</v>
      </c>
      <c r="H152" s="281">
        <v>4</v>
      </c>
      <c r="I152" s="282"/>
      <c r="J152" s="283">
        <f>ROUND(I152*H152,2)</f>
        <v>0</v>
      </c>
      <c r="K152" s="284"/>
      <c r="L152" s="285"/>
      <c r="M152" s="286" t="s">
        <v>1</v>
      </c>
      <c r="N152" s="287" t="s">
        <v>41</v>
      </c>
      <c r="O152" s="91"/>
      <c r="P152" s="227">
        <f>O152*H152</f>
        <v>0</v>
      </c>
      <c r="Q152" s="227">
        <v>0.0035000000000000001</v>
      </c>
      <c r="R152" s="227">
        <f>Q152*H152</f>
        <v>0.014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192</v>
      </c>
      <c r="AT152" s="229" t="s">
        <v>508</v>
      </c>
      <c r="AU152" s="229" t="s">
        <v>86</v>
      </c>
      <c r="AY152" s="17" t="s">
        <v>137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140</v>
      </c>
      <c r="BM152" s="229" t="s">
        <v>856</v>
      </c>
    </row>
    <row r="153" s="2" customFormat="1">
      <c r="A153" s="38"/>
      <c r="B153" s="39"/>
      <c r="C153" s="40"/>
      <c r="D153" s="231" t="s">
        <v>146</v>
      </c>
      <c r="E153" s="40"/>
      <c r="F153" s="232" t="s">
        <v>855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86</v>
      </c>
    </row>
    <row r="154" s="13" customFormat="1">
      <c r="A154" s="13"/>
      <c r="B154" s="237"/>
      <c r="C154" s="238"/>
      <c r="D154" s="231" t="s">
        <v>150</v>
      </c>
      <c r="E154" s="239" t="s">
        <v>1</v>
      </c>
      <c r="F154" s="240" t="s">
        <v>857</v>
      </c>
      <c r="G154" s="238"/>
      <c r="H154" s="241">
        <v>2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150</v>
      </c>
      <c r="AU154" s="247" t="s">
        <v>86</v>
      </c>
      <c r="AV154" s="13" t="s">
        <v>86</v>
      </c>
      <c r="AW154" s="13" t="s">
        <v>32</v>
      </c>
      <c r="AX154" s="13" t="s">
        <v>76</v>
      </c>
      <c r="AY154" s="247" t="s">
        <v>137</v>
      </c>
    </row>
    <row r="155" s="13" customFormat="1">
      <c r="A155" s="13"/>
      <c r="B155" s="237"/>
      <c r="C155" s="238"/>
      <c r="D155" s="231" t="s">
        <v>150</v>
      </c>
      <c r="E155" s="239" t="s">
        <v>1</v>
      </c>
      <c r="F155" s="240" t="s">
        <v>1299</v>
      </c>
      <c r="G155" s="238"/>
      <c r="H155" s="241">
        <v>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150</v>
      </c>
      <c r="AU155" s="247" t="s">
        <v>86</v>
      </c>
      <c r="AV155" s="13" t="s">
        <v>86</v>
      </c>
      <c r="AW155" s="13" t="s">
        <v>32</v>
      </c>
      <c r="AX155" s="13" t="s">
        <v>76</v>
      </c>
      <c r="AY155" s="247" t="s">
        <v>137</v>
      </c>
    </row>
    <row r="156" s="15" customFormat="1">
      <c r="A156" s="15"/>
      <c r="B156" s="266"/>
      <c r="C156" s="267"/>
      <c r="D156" s="231" t="s">
        <v>150</v>
      </c>
      <c r="E156" s="268" t="s">
        <v>1</v>
      </c>
      <c r="F156" s="269" t="s">
        <v>298</v>
      </c>
      <c r="G156" s="267"/>
      <c r="H156" s="270">
        <v>4</v>
      </c>
      <c r="I156" s="271"/>
      <c r="J156" s="267"/>
      <c r="K156" s="267"/>
      <c r="L156" s="272"/>
      <c r="M156" s="273"/>
      <c r="N156" s="274"/>
      <c r="O156" s="274"/>
      <c r="P156" s="274"/>
      <c r="Q156" s="274"/>
      <c r="R156" s="274"/>
      <c r="S156" s="274"/>
      <c r="T156" s="2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6" t="s">
        <v>150</v>
      </c>
      <c r="AU156" s="276" t="s">
        <v>86</v>
      </c>
      <c r="AV156" s="15" t="s">
        <v>140</v>
      </c>
      <c r="AW156" s="15" t="s">
        <v>32</v>
      </c>
      <c r="AX156" s="15" t="s">
        <v>84</v>
      </c>
      <c r="AY156" s="276" t="s">
        <v>137</v>
      </c>
    </row>
    <row r="157" s="2" customFormat="1" ht="21.75" customHeight="1">
      <c r="A157" s="38"/>
      <c r="B157" s="39"/>
      <c r="C157" s="277" t="s">
        <v>198</v>
      </c>
      <c r="D157" s="277" t="s">
        <v>508</v>
      </c>
      <c r="E157" s="278" t="s">
        <v>858</v>
      </c>
      <c r="F157" s="279" t="s">
        <v>859</v>
      </c>
      <c r="G157" s="280" t="s">
        <v>361</v>
      </c>
      <c r="H157" s="281">
        <v>2</v>
      </c>
      <c r="I157" s="282"/>
      <c r="J157" s="283">
        <f>ROUND(I157*H157,2)</f>
        <v>0</v>
      </c>
      <c r="K157" s="284"/>
      <c r="L157" s="285"/>
      <c r="M157" s="286" t="s">
        <v>1</v>
      </c>
      <c r="N157" s="287" t="s">
        <v>41</v>
      </c>
      <c r="O157" s="91"/>
      <c r="P157" s="227">
        <f>O157*H157</f>
        <v>0</v>
      </c>
      <c r="Q157" s="227">
        <v>0.00089999999999999998</v>
      </c>
      <c r="R157" s="227">
        <f>Q157*H157</f>
        <v>0.0018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192</v>
      </c>
      <c r="AT157" s="229" t="s">
        <v>508</v>
      </c>
      <c r="AU157" s="229" t="s">
        <v>86</v>
      </c>
      <c r="AY157" s="17" t="s">
        <v>137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140</v>
      </c>
      <c r="BM157" s="229" t="s">
        <v>860</v>
      </c>
    </row>
    <row r="158" s="2" customFormat="1">
      <c r="A158" s="38"/>
      <c r="B158" s="39"/>
      <c r="C158" s="40"/>
      <c r="D158" s="231" t="s">
        <v>146</v>
      </c>
      <c r="E158" s="40"/>
      <c r="F158" s="232" t="s">
        <v>859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86</v>
      </c>
    </row>
    <row r="159" s="13" customFormat="1">
      <c r="A159" s="13"/>
      <c r="B159" s="237"/>
      <c r="C159" s="238"/>
      <c r="D159" s="231" t="s">
        <v>150</v>
      </c>
      <c r="E159" s="239" t="s">
        <v>1</v>
      </c>
      <c r="F159" s="240" t="s">
        <v>1300</v>
      </c>
      <c r="G159" s="238"/>
      <c r="H159" s="241">
        <v>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150</v>
      </c>
      <c r="AU159" s="247" t="s">
        <v>86</v>
      </c>
      <c r="AV159" s="13" t="s">
        <v>86</v>
      </c>
      <c r="AW159" s="13" t="s">
        <v>32</v>
      </c>
      <c r="AX159" s="13" t="s">
        <v>76</v>
      </c>
      <c r="AY159" s="247" t="s">
        <v>137</v>
      </c>
    </row>
    <row r="160" s="13" customFormat="1">
      <c r="A160" s="13"/>
      <c r="B160" s="237"/>
      <c r="C160" s="238"/>
      <c r="D160" s="231" t="s">
        <v>150</v>
      </c>
      <c r="E160" s="239" t="s">
        <v>1</v>
      </c>
      <c r="F160" s="240" t="s">
        <v>1301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150</v>
      </c>
      <c r="AU160" s="247" t="s">
        <v>86</v>
      </c>
      <c r="AV160" s="13" t="s">
        <v>86</v>
      </c>
      <c r="AW160" s="13" t="s">
        <v>32</v>
      </c>
      <c r="AX160" s="13" t="s">
        <v>76</v>
      </c>
      <c r="AY160" s="247" t="s">
        <v>137</v>
      </c>
    </row>
    <row r="161" s="15" customFormat="1">
      <c r="A161" s="15"/>
      <c r="B161" s="266"/>
      <c r="C161" s="267"/>
      <c r="D161" s="231" t="s">
        <v>150</v>
      </c>
      <c r="E161" s="268" t="s">
        <v>1</v>
      </c>
      <c r="F161" s="269" t="s">
        <v>298</v>
      </c>
      <c r="G161" s="267"/>
      <c r="H161" s="270">
        <v>2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150</v>
      </c>
      <c r="AU161" s="276" t="s">
        <v>86</v>
      </c>
      <c r="AV161" s="15" t="s">
        <v>140</v>
      </c>
      <c r="AW161" s="15" t="s">
        <v>32</v>
      </c>
      <c r="AX161" s="15" t="s">
        <v>84</v>
      </c>
      <c r="AY161" s="276" t="s">
        <v>137</v>
      </c>
    </row>
    <row r="162" s="2" customFormat="1" ht="16.5" customHeight="1">
      <c r="A162" s="38"/>
      <c r="B162" s="39"/>
      <c r="C162" s="277" t="s">
        <v>204</v>
      </c>
      <c r="D162" s="277" t="s">
        <v>508</v>
      </c>
      <c r="E162" s="278" t="s">
        <v>1302</v>
      </c>
      <c r="F162" s="279" t="s">
        <v>1303</v>
      </c>
      <c r="G162" s="280" t="s">
        <v>361</v>
      </c>
      <c r="H162" s="281">
        <v>2</v>
      </c>
      <c r="I162" s="282"/>
      <c r="J162" s="283">
        <f>ROUND(I162*H162,2)</f>
        <v>0</v>
      </c>
      <c r="K162" s="284"/>
      <c r="L162" s="285"/>
      <c r="M162" s="286" t="s">
        <v>1</v>
      </c>
      <c r="N162" s="287" t="s">
        <v>41</v>
      </c>
      <c r="O162" s="91"/>
      <c r="P162" s="227">
        <f>O162*H162</f>
        <v>0</v>
      </c>
      <c r="Q162" s="227">
        <v>0.0016999999999999999</v>
      </c>
      <c r="R162" s="227">
        <f>Q162*H162</f>
        <v>0.0033999999999999998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192</v>
      </c>
      <c r="AT162" s="229" t="s">
        <v>508</v>
      </c>
      <c r="AU162" s="229" t="s">
        <v>86</v>
      </c>
      <c r="AY162" s="17" t="s">
        <v>137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140</v>
      </c>
      <c r="BM162" s="229" t="s">
        <v>1304</v>
      </c>
    </row>
    <row r="163" s="2" customFormat="1">
      <c r="A163" s="38"/>
      <c r="B163" s="39"/>
      <c r="C163" s="40"/>
      <c r="D163" s="231" t="s">
        <v>146</v>
      </c>
      <c r="E163" s="40"/>
      <c r="F163" s="232" t="s">
        <v>1303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86</v>
      </c>
    </row>
    <row r="164" s="13" customFormat="1">
      <c r="A164" s="13"/>
      <c r="B164" s="237"/>
      <c r="C164" s="238"/>
      <c r="D164" s="231" t="s">
        <v>150</v>
      </c>
      <c r="E164" s="239" t="s">
        <v>1</v>
      </c>
      <c r="F164" s="240" t="s">
        <v>1305</v>
      </c>
      <c r="G164" s="238"/>
      <c r="H164" s="241">
        <v>2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150</v>
      </c>
      <c r="AU164" s="247" t="s">
        <v>86</v>
      </c>
      <c r="AV164" s="13" t="s">
        <v>86</v>
      </c>
      <c r="AW164" s="13" t="s">
        <v>32</v>
      </c>
      <c r="AX164" s="13" t="s">
        <v>84</v>
      </c>
      <c r="AY164" s="247" t="s">
        <v>137</v>
      </c>
    </row>
    <row r="165" s="2" customFormat="1" ht="24.15" customHeight="1">
      <c r="A165" s="38"/>
      <c r="B165" s="39"/>
      <c r="C165" s="217" t="s">
        <v>212</v>
      </c>
      <c r="D165" s="217" t="s">
        <v>141</v>
      </c>
      <c r="E165" s="218" t="s">
        <v>862</v>
      </c>
      <c r="F165" s="219" t="s">
        <v>863</v>
      </c>
      <c r="G165" s="220" t="s">
        <v>361</v>
      </c>
      <c r="H165" s="221">
        <v>6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0.10940999999999999</v>
      </c>
      <c r="R165" s="227">
        <f>Q165*H165</f>
        <v>0.65645999999999993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141</v>
      </c>
      <c r="AU165" s="229" t="s">
        <v>86</v>
      </c>
      <c r="AY165" s="17" t="s">
        <v>137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140</v>
      </c>
      <c r="BM165" s="229" t="s">
        <v>864</v>
      </c>
    </row>
    <row r="166" s="2" customFormat="1">
      <c r="A166" s="38"/>
      <c r="B166" s="39"/>
      <c r="C166" s="40"/>
      <c r="D166" s="231" t="s">
        <v>146</v>
      </c>
      <c r="E166" s="40"/>
      <c r="F166" s="232" t="s">
        <v>863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86</v>
      </c>
    </row>
    <row r="167" s="13" customFormat="1">
      <c r="A167" s="13"/>
      <c r="B167" s="237"/>
      <c r="C167" s="238"/>
      <c r="D167" s="231" t="s">
        <v>150</v>
      </c>
      <c r="E167" s="239" t="s">
        <v>1</v>
      </c>
      <c r="F167" s="240" t="s">
        <v>179</v>
      </c>
      <c r="G167" s="238"/>
      <c r="H167" s="241">
        <v>6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150</v>
      </c>
      <c r="AU167" s="247" t="s">
        <v>86</v>
      </c>
      <c r="AV167" s="13" t="s">
        <v>86</v>
      </c>
      <c r="AW167" s="13" t="s">
        <v>32</v>
      </c>
      <c r="AX167" s="13" t="s">
        <v>84</v>
      </c>
      <c r="AY167" s="247" t="s">
        <v>137</v>
      </c>
    </row>
    <row r="168" s="2" customFormat="1" ht="16.5" customHeight="1">
      <c r="A168" s="38"/>
      <c r="B168" s="39"/>
      <c r="C168" s="277" t="s">
        <v>8</v>
      </c>
      <c r="D168" s="277" t="s">
        <v>508</v>
      </c>
      <c r="E168" s="278" t="s">
        <v>865</v>
      </c>
      <c r="F168" s="279" t="s">
        <v>866</v>
      </c>
      <c r="G168" s="280" t="s">
        <v>164</v>
      </c>
      <c r="H168" s="281">
        <v>24</v>
      </c>
      <c r="I168" s="282"/>
      <c r="J168" s="283">
        <f>ROUND(I168*H168,2)</f>
        <v>0</v>
      </c>
      <c r="K168" s="284"/>
      <c r="L168" s="285"/>
      <c r="M168" s="286" t="s">
        <v>1</v>
      </c>
      <c r="N168" s="287" t="s">
        <v>41</v>
      </c>
      <c r="O168" s="91"/>
      <c r="P168" s="227">
        <f>O168*H168</f>
        <v>0</v>
      </c>
      <c r="Q168" s="227">
        <v>0.00035</v>
      </c>
      <c r="R168" s="227">
        <f>Q168*H168</f>
        <v>0.0083999999999999995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192</v>
      </c>
      <c r="AT168" s="229" t="s">
        <v>508</v>
      </c>
      <c r="AU168" s="229" t="s">
        <v>86</v>
      </c>
      <c r="AY168" s="17" t="s">
        <v>137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140</v>
      </c>
      <c r="BM168" s="229" t="s">
        <v>867</v>
      </c>
    </row>
    <row r="169" s="2" customFormat="1">
      <c r="A169" s="38"/>
      <c r="B169" s="39"/>
      <c r="C169" s="40"/>
      <c r="D169" s="231" t="s">
        <v>146</v>
      </c>
      <c r="E169" s="40"/>
      <c r="F169" s="232" t="s">
        <v>866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86</v>
      </c>
    </row>
    <row r="170" s="13" customFormat="1">
      <c r="A170" s="13"/>
      <c r="B170" s="237"/>
      <c r="C170" s="238"/>
      <c r="D170" s="231" t="s">
        <v>150</v>
      </c>
      <c r="E170" s="239" t="s">
        <v>1</v>
      </c>
      <c r="F170" s="240" t="s">
        <v>1306</v>
      </c>
      <c r="G170" s="238"/>
      <c r="H170" s="241">
        <v>24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150</v>
      </c>
      <c r="AU170" s="247" t="s">
        <v>86</v>
      </c>
      <c r="AV170" s="13" t="s">
        <v>86</v>
      </c>
      <c r="AW170" s="13" t="s">
        <v>32</v>
      </c>
      <c r="AX170" s="13" t="s">
        <v>84</v>
      </c>
      <c r="AY170" s="247" t="s">
        <v>137</v>
      </c>
    </row>
    <row r="171" s="2" customFormat="1" ht="16.5" customHeight="1">
      <c r="A171" s="38"/>
      <c r="B171" s="39"/>
      <c r="C171" s="277" t="s">
        <v>225</v>
      </c>
      <c r="D171" s="277" t="s">
        <v>508</v>
      </c>
      <c r="E171" s="278" t="s">
        <v>869</v>
      </c>
      <c r="F171" s="279" t="s">
        <v>870</v>
      </c>
      <c r="G171" s="280" t="s">
        <v>361</v>
      </c>
      <c r="H171" s="281">
        <v>6</v>
      </c>
      <c r="I171" s="282"/>
      <c r="J171" s="283">
        <f>ROUND(I171*H171,2)</f>
        <v>0</v>
      </c>
      <c r="K171" s="284"/>
      <c r="L171" s="285"/>
      <c r="M171" s="286" t="s">
        <v>1</v>
      </c>
      <c r="N171" s="287" t="s">
        <v>41</v>
      </c>
      <c r="O171" s="91"/>
      <c r="P171" s="227">
        <f>O171*H171</f>
        <v>0</v>
      </c>
      <c r="Q171" s="227">
        <v>0.0030000000000000001</v>
      </c>
      <c r="R171" s="227">
        <f>Q171*H171</f>
        <v>0.018000000000000002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192</v>
      </c>
      <c r="AT171" s="229" t="s">
        <v>508</v>
      </c>
      <c r="AU171" s="229" t="s">
        <v>86</v>
      </c>
      <c r="AY171" s="17" t="s">
        <v>137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140</v>
      </c>
      <c r="BM171" s="229" t="s">
        <v>871</v>
      </c>
    </row>
    <row r="172" s="2" customFormat="1">
      <c r="A172" s="38"/>
      <c r="B172" s="39"/>
      <c r="C172" s="40"/>
      <c r="D172" s="231" t="s">
        <v>146</v>
      </c>
      <c r="E172" s="40"/>
      <c r="F172" s="232" t="s">
        <v>870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86</v>
      </c>
    </row>
    <row r="173" s="13" customFormat="1">
      <c r="A173" s="13"/>
      <c r="B173" s="237"/>
      <c r="C173" s="238"/>
      <c r="D173" s="231" t="s">
        <v>150</v>
      </c>
      <c r="E173" s="239" t="s">
        <v>1</v>
      </c>
      <c r="F173" s="240" t="s">
        <v>179</v>
      </c>
      <c r="G173" s="238"/>
      <c r="H173" s="241">
        <v>6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150</v>
      </c>
      <c r="AU173" s="247" t="s">
        <v>86</v>
      </c>
      <c r="AV173" s="13" t="s">
        <v>86</v>
      </c>
      <c r="AW173" s="13" t="s">
        <v>32</v>
      </c>
      <c r="AX173" s="13" t="s">
        <v>84</v>
      </c>
      <c r="AY173" s="247" t="s">
        <v>137</v>
      </c>
    </row>
    <row r="174" s="2" customFormat="1" ht="21.75" customHeight="1">
      <c r="A174" s="38"/>
      <c r="B174" s="39"/>
      <c r="C174" s="277" t="s">
        <v>232</v>
      </c>
      <c r="D174" s="277" t="s">
        <v>508</v>
      </c>
      <c r="E174" s="278" t="s">
        <v>872</v>
      </c>
      <c r="F174" s="279" t="s">
        <v>873</v>
      </c>
      <c r="G174" s="280" t="s">
        <v>361</v>
      </c>
      <c r="H174" s="281">
        <v>6</v>
      </c>
      <c r="I174" s="282"/>
      <c r="J174" s="283">
        <f>ROUND(I174*H174,2)</f>
        <v>0</v>
      </c>
      <c r="K174" s="284"/>
      <c r="L174" s="285"/>
      <c r="M174" s="286" t="s">
        <v>1</v>
      </c>
      <c r="N174" s="287" t="s">
        <v>41</v>
      </c>
      <c r="O174" s="91"/>
      <c r="P174" s="227">
        <f>O174*H174</f>
        <v>0</v>
      </c>
      <c r="Q174" s="227">
        <v>0.0061000000000000004</v>
      </c>
      <c r="R174" s="227">
        <f>Q174*H174</f>
        <v>0.036600000000000001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192</v>
      </c>
      <c r="AT174" s="229" t="s">
        <v>508</v>
      </c>
      <c r="AU174" s="229" t="s">
        <v>86</v>
      </c>
      <c r="AY174" s="17" t="s">
        <v>137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140</v>
      </c>
      <c r="BM174" s="229" t="s">
        <v>874</v>
      </c>
    </row>
    <row r="175" s="2" customFormat="1">
      <c r="A175" s="38"/>
      <c r="B175" s="39"/>
      <c r="C175" s="40"/>
      <c r="D175" s="231" t="s">
        <v>146</v>
      </c>
      <c r="E175" s="40"/>
      <c r="F175" s="232" t="s">
        <v>873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86</v>
      </c>
    </row>
    <row r="176" s="13" customFormat="1">
      <c r="A176" s="13"/>
      <c r="B176" s="237"/>
      <c r="C176" s="238"/>
      <c r="D176" s="231" t="s">
        <v>150</v>
      </c>
      <c r="E176" s="239" t="s">
        <v>1</v>
      </c>
      <c r="F176" s="240" t="s">
        <v>179</v>
      </c>
      <c r="G176" s="238"/>
      <c r="H176" s="241">
        <v>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150</v>
      </c>
      <c r="AU176" s="247" t="s">
        <v>86</v>
      </c>
      <c r="AV176" s="13" t="s">
        <v>86</v>
      </c>
      <c r="AW176" s="13" t="s">
        <v>32</v>
      </c>
      <c r="AX176" s="13" t="s">
        <v>84</v>
      </c>
      <c r="AY176" s="247" t="s">
        <v>137</v>
      </c>
    </row>
    <row r="177" s="2" customFormat="1" ht="16.5" customHeight="1">
      <c r="A177" s="38"/>
      <c r="B177" s="39"/>
      <c r="C177" s="277" t="s">
        <v>237</v>
      </c>
      <c r="D177" s="277" t="s">
        <v>508</v>
      </c>
      <c r="E177" s="278" t="s">
        <v>875</v>
      </c>
      <c r="F177" s="279" t="s">
        <v>876</v>
      </c>
      <c r="G177" s="280" t="s">
        <v>164</v>
      </c>
      <c r="H177" s="281">
        <v>6</v>
      </c>
      <c r="I177" s="282"/>
      <c r="J177" s="283">
        <f>ROUND(I177*H177,2)</f>
        <v>0</v>
      </c>
      <c r="K177" s="284"/>
      <c r="L177" s="285"/>
      <c r="M177" s="286" t="s">
        <v>1</v>
      </c>
      <c r="N177" s="287" t="s">
        <v>41</v>
      </c>
      <c r="O177" s="91"/>
      <c r="P177" s="227">
        <f>O177*H177</f>
        <v>0</v>
      </c>
      <c r="Q177" s="227">
        <v>0.00010000000000000001</v>
      </c>
      <c r="R177" s="227">
        <f>Q177*H177</f>
        <v>0.00060000000000000006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192</v>
      </c>
      <c r="AT177" s="229" t="s">
        <v>508</v>
      </c>
      <c r="AU177" s="229" t="s">
        <v>86</v>
      </c>
      <c r="AY177" s="17" t="s">
        <v>137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140</v>
      </c>
      <c r="BM177" s="229" t="s">
        <v>877</v>
      </c>
    </row>
    <row r="178" s="2" customFormat="1">
      <c r="A178" s="38"/>
      <c r="B178" s="39"/>
      <c r="C178" s="40"/>
      <c r="D178" s="231" t="s">
        <v>146</v>
      </c>
      <c r="E178" s="40"/>
      <c r="F178" s="232" t="s">
        <v>876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86</v>
      </c>
    </row>
    <row r="179" s="13" customFormat="1">
      <c r="A179" s="13"/>
      <c r="B179" s="237"/>
      <c r="C179" s="238"/>
      <c r="D179" s="231" t="s">
        <v>150</v>
      </c>
      <c r="E179" s="239" t="s">
        <v>1</v>
      </c>
      <c r="F179" s="240" t="s">
        <v>179</v>
      </c>
      <c r="G179" s="238"/>
      <c r="H179" s="241">
        <v>6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150</v>
      </c>
      <c r="AU179" s="247" t="s">
        <v>86</v>
      </c>
      <c r="AV179" s="13" t="s">
        <v>86</v>
      </c>
      <c r="AW179" s="13" t="s">
        <v>32</v>
      </c>
      <c r="AX179" s="13" t="s">
        <v>84</v>
      </c>
      <c r="AY179" s="247" t="s">
        <v>137</v>
      </c>
    </row>
    <row r="180" s="2" customFormat="1" ht="24.15" customHeight="1">
      <c r="A180" s="38"/>
      <c r="B180" s="39"/>
      <c r="C180" s="217" t="s">
        <v>244</v>
      </c>
      <c r="D180" s="217" t="s">
        <v>141</v>
      </c>
      <c r="E180" s="218" t="s">
        <v>878</v>
      </c>
      <c r="F180" s="219" t="s">
        <v>879</v>
      </c>
      <c r="G180" s="220" t="s">
        <v>322</v>
      </c>
      <c r="H180" s="221">
        <v>150.53999999999999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0.00012999999999999999</v>
      </c>
      <c r="R180" s="227">
        <f>Q180*H180</f>
        <v>0.019570199999999996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140</v>
      </c>
      <c r="AT180" s="229" t="s">
        <v>141</v>
      </c>
      <c r="AU180" s="229" t="s">
        <v>86</v>
      </c>
      <c r="AY180" s="17" t="s">
        <v>137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140</v>
      </c>
      <c r="BM180" s="229" t="s">
        <v>880</v>
      </c>
    </row>
    <row r="181" s="2" customFormat="1">
      <c r="A181" s="38"/>
      <c r="B181" s="39"/>
      <c r="C181" s="40"/>
      <c r="D181" s="231" t="s">
        <v>146</v>
      </c>
      <c r="E181" s="40"/>
      <c r="F181" s="232" t="s">
        <v>879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86</v>
      </c>
    </row>
    <row r="182" s="13" customFormat="1">
      <c r="A182" s="13"/>
      <c r="B182" s="237"/>
      <c r="C182" s="238"/>
      <c r="D182" s="231" t="s">
        <v>150</v>
      </c>
      <c r="E182" s="239" t="s">
        <v>1</v>
      </c>
      <c r="F182" s="240" t="s">
        <v>1307</v>
      </c>
      <c r="G182" s="238"/>
      <c r="H182" s="241">
        <v>150.53999999999999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150</v>
      </c>
      <c r="AU182" s="247" t="s">
        <v>86</v>
      </c>
      <c r="AV182" s="13" t="s">
        <v>86</v>
      </c>
      <c r="AW182" s="13" t="s">
        <v>32</v>
      </c>
      <c r="AX182" s="13" t="s">
        <v>84</v>
      </c>
      <c r="AY182" s="247" t="s">
        <v>137</v>
      </c>
    </row>
    <row r="183" s="2" customFormat="1" ht="24.15" customHeight="1">
      <c r="A183" s="38"/>
      <c r="B183" s="39"/>
      <c r="C183" s="217" t="s">
        <v>389</v>
      </c>
      <c r="D183" s="217" t="s">
        <v>141</v>
      </c>
      <c r="E183" s="218" t="s">
        <v>882</v>
      </c>
      <c r="F183" s="219" t="s">
        <v>883</v>
      </c>
      <c r="G183" s="220" t="s">
        <v>322</v>
      </c>
      <c r="H183" s="221">
        <v>61.560000000000002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0.00025999999999999998</v>
      </c>
      <c r="R183" s="227">
        <f>Q183*H183</f>
        <v>0.016005599999999998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140</v>
      </c>
      <c r="AT183" s="229" t="s">
        <v>141</v>
      </c>
      <c r="AU183" s="229" t="s">
        <v>86</v>
      </c>
      <c r="AY183" s="17" t="s">
        <v>137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140</v>
      </c>
      <c r="BM183" s="229" t="s">
        <v>884</v>
      </c>
    </row>
    <row r="184" s="2" customFormat="1">
      <c r="A184" s="38"/>
      <c r="B184" s="39"/>
      <c r="C184" s="40"/>
      <c r="D184" s="231" t="s">
        <v>146</v>
      </c>
      <c r="E184" s="40"/>
      <c r="F184" s="232" t="s">
        <v>883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86</v>
      </c>
    </row>
    <row r="185" s="13" customFormat="1">
      <c r="A185" s="13"/>
      <c r="B185" s="237"/>
      <c r="C185" s="238"/>
      <c r="D185" s="231" t="s">
        <v>150</v>
      </c>
      <c r="E185" s="239" t="s">
        <v>1</v>
      </c>
      <c r="F185" s="240" t="s">
        <v>1308</v>
      </c>
      <c r="G185" s="238"/>
      <c r="H185" s="241">
        <v>61.560000000000002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150</v>
      </c>
      <c r="AU185" s="247" t="s">
        <v>86</v>
      </c>
      <c r="AV185" s="13" t="s">
        <v>86</v>
      </c>
      <c r="AW185" s="13" t="s">
        <v>32</v>
      </c>
      <c r="AX185" s="13" t="s">
        <v>84</v>
      </c>
      <c r="AY185" s="247" t="s">
        <v>137</v>
      </c>
    </row>
    <row r="186" s="2" customFormat="1" ht="24.15" customHeight="1">
      <c r="A186" s="38"/>
      <c r="B186" s="39"/>
      <c r="C186" s="217" t="s">
        <v>397</v>
      </c>
      <c r="D186" s="217" t="s">
        <v>141</v>
      </c>
      <c r="E186" s="218" t="s">
        <v>886</v>
      </c>
      <c r="F186" s="219" t="s">
        <v>887</v>
      </c>
      <c r="G186" s="220" t="s">
        <v>322</v>
      </c>
      <c r="H186" s="221">
        <v>82.640000000000001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0.00016000000000000001</v>
      </c>
      <c r="R186" s="227">
        <f>Q186*H186</f>
        <v>0.013222400000000001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140</v>
      </c>
      <c r="AT186" s="229" t="s">
        <v>141</v>
      </c>
      <c r="AU186" s="229" t="s">
        <v>86</v>
      </c>
      <c r="AY186" s="17" t="s">
        <v>137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140</v>
      </c>
      <c r="BM186" s="229" t="s">
        <v>888</v>
      </c>
    </row>
    <row r="187" s="2" customFormat="1">
      <c r="A187" s="38"/>
      <c r="B187" s="39"/>
      <c r="C187" s="40"/>
      <c r="D187" s="231" t="s">
        <v>146</v>
      </c>
      <c r="E187" s="40"/>
      <c r="F187" s="232" t="s">
        <v>887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86</v>
      </c>
    </row>
    <row r="188" s="13" customFormat="1">
      <c r="A188" s="13"/>
      <c r="B188" s="237"/>
      <c r="C188" s="238"/>
      <c r="D188" s="231" t="s">
        <v>150</v>
      </c>
      <c r="E188" s="239" t="s">
        <v>1</v>
      </c>
      <c r="F188" s="240" t="s">
        <v>1309</v>
      </c>
      <c r="G188" s="238"/>
      <c r="H188" s="241">
        <v>82.640000000000001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150</v>
      </c>
      <c r="AU188" s="247" t="s">
        <v>86</v>
      </c>
      <c r="AV188" s="13" t="s">
        <v>86</v>
      </c>
      <c r="AW188" s="13" t="s">
        <v>32</v>
      </c>
      <c r="AX188" s="13" t="s">
        <v>84</v>
      </c>
      <c r="AY188" s="247" t="s">
        <v>137</v>
      </c>
    </row>
    <row r="189" s="2" customFormat="1" ht="24.15" customHeight="1">
      <c r="A189" s="38"/>
      <c r="B189" s="39"/>
      <c r="C189" s="217" t="s">
        <v>408</v>
      </c>
      <c r="D189" s="217" t="s">
        <v>141</v>
      </c>
      <c r="E189" s="218" t="s">
        <v>890</v>
      </c>
      <c r="F189" s="219" t="s">
        <v>891</v>
      </c>
      <c r="G189" s="220" t="s">
        <v>276</v>
      </c>
      <c r="H189" s="221">
        <v>25.670000000000002</v>
      </c>
      <c r="I189" s="222"/>
      <c r="J189" s="223">
        <f>ROUND(I189*H189,2)</f>
        <v>0</v>
      </c>
      <c r="K189" s="224"/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0.0014499999999999999</v>
      </c>
      <c r="R189" s="227">
        <f>Q189*H189</f>
        <v>0.037221499999999998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140</v>
      </c>
      <c r="AT189" s="229" t="s">
        <v>141</v>
      </c>
      <c r="AU189" s="229" t="s">
        <v>86</v>
      </c>
      <c r="AY189" s="17" t="s">
        <v>137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140</v>
      </c>
      <c r="BM189" s="229" t="s">
        <v>892</v>
      </c>
    </row>
    <row r="190" s="2" customFormat="1">
      <c r="A190" s="38"/>
      <c r="B190" s="39"/>
      <c r="C190" s="40"/>
      <c r="D190" s="231" t="s">
        <v>146</v>
      </c>
      <c r="E190" s="40"/>
      <c r="F190" s="232" t="s">
        <v>891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146</v>
      </c>
      <c r="AU190" s="17" t="s">
        <v>86</v>
      </c>
    </row>
    <row r="191" s="13" customFormat="1">
      <c r="A191" s="13"/>
      <c r="B191" s="237"/>
      <c r="C191" s="238"/>
      <c r="D191" s="231" t="s">
        <v>150</v>
      </c>
      <c r="E191" s="239" t="s">
        <v>1</v>
      </c>
      <c r="F191" s="240" t="s">
        <v>1310</v>
      </c>
      <c r="G191" s="238"/>
      <c r="H191" s="241">
        <v>22.670000000000002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150</v>
      </c>
      <c r="AU191" s="247" t="s">
        <v>86</v>
      </c>
      <c r="AV191" s="13" t="s">
        <v>86</v>
      </c>
      <c r="AW191" s="13" t="s">
        <v>32</v>
      </c>
      <c r="AX191" s="13" t="s">
        <v>76</v>
      </c>
      <c r="AY191" s="247" t="s">
        <v>137</v>
      </c>
    </row>
    <row r="192" s="13" customFormat="1">
      <c r="A192" s="13"/>
      <c r="B192" s="237"/>
      <c r="C192" s="238"/>
      <c r="D192" s="231" t="s">
        <v>150</v>
      </c>
      <c r="E192" s="239" t="s">
        <v>1</v>
      </c>
      <c r="F192" s="240" t="s">
        <v>1311</v>
      </c>
      <c r="G192" s="238"/>
      <c r="H192" s="241">
        <v>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150</v>
      </c>
      <c r="AU192" s="247" t="s">
        <v>86</v>
      </c>
      <c r="AV192" s="13" t="s">
        <v>86</v>
      </c>
      <c r="AW192" s="13" t="s">
        <v>32</v>
      </c>
      <c r="AX192" s="13" t="s">
        <v>76</v>
      </c>
      <c r="AY192" s="247" t="s">
        <v>137</v>
      </c>
    </row>
    <row r="193" s="15" customFormat="1">
      <c r="A193" s="15"/>
      <c r="B193" s="266"/>
      <c r="C193" s="267"/>
      <c r="D193" s="231" t="s">
        <v>150</v>
      </c>
      <c r="E193" s="268" t="s">
        <v>1</v>
      </c>
      <c r="F193" s="269" t="s">
        <v>298</v>
      </c>
      <c r="G193" s="267"/>
      <c r="H193" s="270">
        <v>25.670000000000002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6" t="s">
        <v>150</v>
      </c>
      <c r="AU193" s="276" t="s">
        <v>86</v>
      </c>
      <c r="AV193" s="15" t="s">
        <v>140</v>
      </c>
      <c r="AW193" s="15" t="s">
        <v>32</v>
      </c>
      <c r="AX193" s="15" t="s">
        <v>84</v>
      </c>
      <c r="AY193" s="276" t="s">
        <v>137</v>
      </c>
    </row>
    <row r="194" s="2" customFormat="1" ht="24.15" customHeight="1">
      <c r="A194" s="38"/>
      <c r="B194" s="39"/>
      <c r="C194" s="217" t="s">
        <v>417</v>
      </c>
      <c r="D194" s="217" t="s">
        <v>141</v>
      </c>
      <c r="E194" s="218" t="s">
        <v>1312</v>
      </c>
      <c r="F194" s="219" t="s">
        <v>1313</v>
      </c>
      <c r="G194" s="220" t="s">
        <v>322</v>
      </c>
      <c r="H194" s="221">
        <v>36.700000000000003</v>
      </c>
      <c r="I194" s="222"/>
      <c r="J194" s="223">
        <f>ROUND(I194*H194,2)</f>
        <v>0</v>
      </c>
      <c r="K194" s="224"/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0.0021900000000000001</v>
      </c>
      <c r="R194" s="227">
        <f>Q194*H194</f>
        <v>0.080373000000000014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140</v>
      </c>
      <c r="AT194" s="229" t="s">
        <v>141</v>
      </c>
      <c r="AU194" s="229" t="s">
        <v>86</v>
      </c>
      <c r="AY194" s="17" t="s">
        <v>137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140</v>
      </c>
      <c r="BM194" s="229" t="s">
        <v>1314</v>
      </c>
    </row>
    <row r="195" s="2" customFormat="1">
      <c r="A195" s="38"/>
      <c r="B195" s="39"/>
      <c r="C195" s="40"/>
      <c r="D195" s="231" t="s">
        <v>146</v>
      </c>
      <c r="E195" s="40"/>
      <c r="F195" s="232" t="s">
        <v>1315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86</v>
      </c>
    </row>
    <row r="196" s="2" customFormat="1">
      <c r="A196" s="38"/>
      <c r="B196" s="39"/>
      <c r="C196" s="40"/>
      <c r="D196" s="250" t="s">
        <v>185</v>
      </c>
      <c r="E196" s="40"/>
      <c r="F196" s="251" t="s">
        <v>1316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86</v>
      </c>
    </row>
    <row r="197" s="14" customFormat="1">
      <c r="A197" s="14"/>
      <c r="B197" s="256"/>
      <c r="C197" s="257"/>
      <c r="D197" s="231" t="s">
        <v>150</v>
      </c>
      <c r="E197" s="258" t="s">
        <v>1</v>
      </c>
      <c r="F197" s="259" t="s">
        <v>1317</v>
      </c>
      <c r="G197" s="257"/>
      <c r="H197" s="258" t="s">
        <v>1</v>
      </c>
      <c r="I197" s="260"/>
      <c r="J197" s="257"/>
      <c r="K197" s="257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150</v>
      </c>
      <c r="AU197" s="265" t="s">
        <v>86</v>
      </c>
      <c r="AV197" s="14" t="s">
        <v>84</v>
      </c>
      <c r="AW197" s="14" t="s">
        <v>32</v>
      </c>
      <c r="AX197" s="14" t="s">
        <v>76</v>
      </c>
      <c r="AY197" s="265" t="s">
        <v>137</v>
      </c>
    </row>
    <row r="198" s="13" customFormat="1">
      <c r="A198" s="13"/>
      <c r="B198" s="237"/>
      <c r="C198" s="238"/>
      <c r="D198" s="231" t="s">
        <v>150</v>
      </c>
      <c r="E198" s="239" t="s">
        <v>1</v>
      </c>
      <c r="F198" s="240" t="s">
        <v>1318</v>
      </c>
      <c r="G198" s="238"/>
      <c r="H198" s="241">
        <v>18.199999999999999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150</v>
      </c>
      <c r="AU198" s="247" t="s">
        <v>86</v>
      </c>
      <c r="AV198" s="13" t="s">
        <v>86</v>
      </c>
      <c r="AW198" s="13" t="s">
        <v>32</v>
      </c>
      <c r="AX198" s="13" t="s">
        <v>76</v>
      </c>
      <c r="AY198" s="247" t="s">
        <v>137</v>
      </c>
    </row>
    <row r="199" s="13" customFormat="1">
      <c r="A199" s="13"/>
      <c r="B199" s="237"/>
      <c r="C199" s="238"/>
      <c r="D199" s="231" t="s">
        <v>150</v>
      </c>
      <c r="E199" s="239" t="s">
        <v>1</v>
      </c>
      <c r="F199" s="240" t="s">
        <v>1319</v>
      </c>
      <c r="G199" s="238"/>
      <c r="H199" s="241">
        <v>18.5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150</v>
      </c>
      <c r="AU199" s="247" t="s">
        <v>86</v>
      </c>
      <c r="AV199" s="13" t="s">
        <v>86</v>
      </c>
      <c r="AW199" s="13" t="s">
        <v>32</v>
      </c>
      <c r="AX199" s="13" t="s">
        <v>76</v>
      </c>
      <c r="AY199" s="247" t="s">
        <v>137</v>
      </c>
    </row>
    <row r="200" s="15" customFormat="1">
      <c r="A200" s="15"/>
      <c r="B200" s="266"/>
      <c r="C200" s="267"/>
      <c r="D200" s="231" t="s">
        <v>150</v>
      </c>
      <c r="E200" s="268" t="s">
        <v>1</v>
      </c>
      <c r="F200" s="269" t="s">
        <v>298</v>
      </c>
      <c r="G200" s="267"/>
      <c r="H200" s="270">
        <v>36.700000000000003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6" t="s">
        <v>150</v>
      </c>
      <c r="AU200" s="276" t="s">
        <v>86</v>
      </c>
      <c r="AV200" s="15" t="s">
        <v>140</v>
      </c>
      <c r="AW200" s="15" t="s">
        <v>32</v>
      </c>
      <c r="AX200" s="15" t="s">
        <v>84</v>
      </c>
      <c r="AY200" s="276" t="s">
        <v>137</v>
      </c>
    </row>
    <row r="201" s="2" customFormat="1" ht="16.5" customHeight="1">
      <c r="A201" s="38"/>
      <c r="B201" s="39"/>
      <c r="C201" s="217" t="s">
        <v>7</v>
      </c>
      <c r="D201" s="217" t="s">
        <v>141</v>
      </c>
      <c r="E201" s="218" t="s">
        <v>895</v>
      </c>
      <c r="F201" s="219" t="s">
        <v>896</v>
      </c>
      <c r="G201" s="220" t="s">
        <v>322</v>
      </c>
      <c r="H201" s="221">
        <v>294.74000000000001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140</v>
      </c>
      <c r="AT201" s="229" t="s">
        <v>141</v>
      </c>
      <c r="AU201" s="229" t="s">
        <v>86</v>
      </c>
      <c r="AY201" s="17" t="s">
        <v>137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140</v>
      </c>
      <c r="BM201" s="229" t="s">
        <v>897</v>
      </c>
    </row>
    <row r="202" s="2" customFormat="1">
      <c r="A202" s="38"/>
      <c r="B202" s="39"/>
      <c r="C202" s="40"/>
      <c r="D202" s="231" t="s">
        <v>146</v>
      </c>
      <c r="E202" s="40"/>
      <c r="F202" s="232" t="s">
        <v>896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146</v>
      </c>
      <c r="AU202" s="17" t="s">
        <v>86</v>
      </c>
    </row>
    <row r="203" s="13" customFormat="1">
      <c r="A203" s="13"/>
      <c r="B203" s="237"/>
      <c r="C203" s="238"/>
      <c r="D203" s="231" t="s">
        <v>150</v>
      </c>
      <c r="E203" s="239" t="s">
        <v>1</v>
      </c>
      <c r="F203" s="240" t="s">
        <v>1320</v>
      </c>
      <c r="G203" s="238"/>
      <c r="H203" s="241">
        <v>294.74000000000001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150</v>
      </c>
      <c r="AU203" s="247" t="s">
        <v>86</v>
      </c>
      <c r="AV203" s="13" t="s">
        <v>86</v>
      </c>
      <c r="AW203" s="13" t="s">
        <v>32</v>
      </c>
      <c r="AX203" s="13" t="s">
        <v>84</v>
      </c>
      <c r="AY203" s="247" t="s">
        <v>137</v>
      </c>
    </row>
    <row r="204" s="2" customFormat="1" ht="16.5" customHeight="1">
      <c r="A204" s="38"/>
      <c r="B204" s="39"/>
      <c r="C204" s="217" t="s">
        <v>348</v>
      </c>
      <c r="D204" s="217" t="s">
        <v>141</v>
      </c>
      <c r="E204" s="218" t="s">
        <v>899</v>
      </c>
      <c r="F204" s="219" t="s">
        <v>900</v>
      </c>
      <c r="G204" s="220" t="s">
        <v>276</v>
      </c>
      <c r="H204" s="221">
        <v>25.670000000000002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1.0000000000000001E-05</v>
      </c>
      <c r="R204" s="227">
        <f>Q204*H204</f>
        <v>0.00025670000000000006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140</v>
      </c>
      <c r="AT204" s="229" t="s">
        <v>141</v>
      </c>
      <c r="AU204" s="229" t="s">
        <v>86</v>
      </c>
      <c r="AY204" s="17" t="s">
        <v>137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140</v>
      </c>
      <c r="BM204" s="229" t="s">
        <v>901</v>
      </c>
    </row>
    <row r="205" s="2" customFormat="1">
      <c r="A205" s="38"/>
      <c r="B205" s="39"/>
      <c r="C205" s="40"/>
      <c r="D205" s="231" t="s">
        <v>146</v>
      </c>
      <c r="E205" s="40"/>
      <c r="F205" s="232" t="s">
        <v>900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146</v>
      </c>
      <c r="AU205" s="17" t="s">
        <v>86</v>
      </c>
    </row>
    <row r="206" s="13" customFormat="1">
      <c r="A206" s="13"/>
      <c r="B206" s="237"/>
      <c r="C206" s="238"/>
      <c r="D206" s="231" t="s">
        <v>150</v>
      </c>
      <c r="E206" s="239" t="s">
        <v>1</v>
      </c>
      <c r="F206" s="240" t="s">
        <v>1321</v>
      </c>
      <c r="G206" s="238"/>
      <c r="H206" s="241">
        <v>25.670000000000002</v>
      </c>
      <c r="I206" s="242"/>
      <c r="J206" s="238"/>
      <c r="K206" s="238"/>
      <c r="L206" s="243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150</v>
      </c>
      <c r="AU206" s="247" t="s">
        <v>86</v>
      </c>
      <c r="AV206" s="13" t="s">
        <v>86</v>
      </c>
      <c r="AW206" s="13" t="s">
        <v>32</v>
      </c>
      <c r="AX206" s="13" t="s">
        <v>84</v>
      </c>
      <c r="AY206" s="247" t="s">
        <v>137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6FERaPwUKO8hjAwbQrn8nas/xdctYqiIsq1KJb2a31p07YaWFLFJ8pObvzoVSKCrV2vcLL4cgPb7SBUS5eLeng==" hashValue="Glxqk8mhzCmjWN7a6haleXuJunQlsZXgYYaNmsYFLRP9yrLtaU7MOQzZtCpIPkIfwEjStbp2Yv65d18+G9N3Dw==" algorithmName="SHA-512" password="CC35"/>
  <autoFilter ref="C119:K20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9" r:id="rId1" display="https://podminky.urs.cz/item/CS_URS_2025_01/131213702"/>
    <hyperlink ref="F196" r:id="rId2" display="https://podminky.urs.cz/item/CS_URS_2025_01/915223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1322</v>
      </c>
      <c r="H4" s="20"/>
    </row>
    <row r="5" s="1" customFormat="1" ht="12" customHeight="1">
      <c r="B5" s="20"/>
      <c r="C5" s="295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6" t="s">
        <v>16</v>
      </c>
      <c r="D6" s="297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14. 4. 2025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8"/>
      <c r="C9" s="299" t="s">
        <v>57</v>
      </c>
      <c r="D9" s="300" t="s">
        <v>58</v>
      </c>
      <c r="E9" s="300" t="s">
        <v>124</v>
      </c>
      <c r="F9" s="301" t="s">
        <v>1323</v>
      </c>
      <c r="G9" s="191"/>
      <c r="H9" s="298"/>
    </row>
    <row r="10" s="2" customFormat="1" ht="26.4" customHeight="1">
      <c r="A10" s="38"/>
      <c r="B10" s="44"/>
      <c r="C10" s="302" t="s">
        <v>87</v>
      </c>
      <c r="D10" s="302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303" t="s">
        <v>254</v>
      </c>
      <c r="D11" s="304" t="s">
        <v>1</v>
      </c>
      <c r="E11" s="305" t="s">
        <v>1</v>
      </c>
      <c r="F11" s="306">
        <v>19.562999999999999</v>
      </c>
      <c r="G11" s="38"/>
      <c r="H11" s="44"/>
    </row>
    <row r="12" s="2" customFormat="1" ht="16.8" customHeight="1">
      <c r="A12" s="38"/>
      <c r="B12" s="44"/>
      <c r="C12" s="307" t="s">
        <v>1</v>
      </c>
      <c r="D12" s="307" t="s">
        <v>354</v>
      </c>
      <c r="E12" s="17" t="s">
        <v>1</v>
      </c>
      <c r="F12" s="308">
        <v>3</v>
      </c>
      <c r="G12" s="38"/>
      <c r="H12" s="44"/>
    </row>
    <row r="13" s="2" customFormat="1" ht="16.8" customHeight="1">
      <c r="A13" s="38"/>
      <c r="B13" s="44"/>
      <c r="C13" s="307" t="s">
        <v>1</v>
      </c>
      <c r="D13" s="307" t="s">
        <v>355</v>
      </c>
      <c r="E13" s="17" t="s">
        <v>1</v>
      </c>
      <c r="F13" s="308">
        <v>1</v>
      </c>
      <c r="G13" s="38"/>
      <c r="H13" s="44"/>
    </row>
    <row r="14" s="2" customFormat="1" ht="16.8" customHeight="1">
      <c r="A14" s="38"/>
      <c r="B14" s="44"/>
      <c r="C14" s="307" t="s">
        <v>1</v>
      </c>
      <c r="D14" s="307" t="s">
        <v>356</v>
      </c>
      <c r="E14" s="17" t="s">
        <v>1</v>
      </c>
      <c r="F14" s="308">
        <v>0.52500000000000002</v>
      </c>
      <c r="G14" s="38"/>
      <c r="H14" s="44"/>
    </row>
    <row r="15" s="2" customFormat="1" ht="16.8" customHeight="1">
      <c r="A15" s="38"/>
      <c r="B15" s="44"/>
      <c r="C15" s="307" t="s">
        <v>1</v>
      </c>
      <c r="D15" s="307" t="s">
        <v>357</v>
      </c>
      <c r="E15" s="17" t="s">
        <v>1</v>
      </c>
      <c r="F15" s="308">
        <v>12.15</v>
      </c>
      <c r="G15" s="38"/>
      <c r="H15" s="44"/>
    </row>
    <row r="16" s="2" customFormat="1" ht="16.8" customHeight="1">
      <c r="A16" s="38"/>
      <c r="B16" s="44"/>
      <c r="C16" s="307" t="s">
        <v>1</v>
      </c>
      <c r="D16" s="307" t="s">
        <v>358</v>
      </c>
      <c r="E16" s="17" t="s">
        <v>1</v>
      </c>
      <c r="F16" s="308">
        <v>2.8879999999999999</v>
      </c>
      <c r="G16" s="38"/>
      <c r="H16" s="44"/>
    </row>
    <row r="17" s="2" customFormat="1" ht="16.8" customHeight="1">
      <c r="A17" s="38"/>
      <c r="B17" s="44"/>
      <c r="C17" s="307" t="s">
        <v>254</v>
      </c>
      <c r="D17" s="307" t="s">
        <v>298</v>
      </c>
      <c r="E17" s="17" t="s">
        <v>1</v>
      </c>
      <c r="F17" s="308">
        <v>19.562999999999999</v>
      </c>
      <c r="G17" s="38"/>
      <c r="H17" s="44"/>
    </row>
    <row r="18" s="2" customFormat="1" ht="16.8" customHeight="1">
      <c r="A18" s="38"/>
      <c r="B18" s="44"/>
      <c r="C18" s="309" t="s">
        <v>1324</v>
      </c>
      <c r="D18" s="38"/>
      <c r="E18" s="38"/>
      <c r="F18" s="38"/>
      <c r="G18" s="38"/>
      <c r="H18" s="44"/>
    </row>
    <row r="19" s="2" customFormat="1" ht="16.8" customHeight="1">
      <c r="A19" s="38"/>
      <c r="B19" s="44"/>
      <c r="C19" s="307" t="s">
        <v>349</v>
      </c>
      <c r="D19" s="307" t="s">
        <v>350</v>
      </c>
      <c r="E19" s="17" t="s">
        <v>351</v>
      </c>
      <c r="F19" s="308">
        <v>19.562999999999999</v>
      </c>
      <c r="G19" s="38"/>
      <c r="H19" s="44"/>
    </row>
    <row r="20" s="2" customFormat="1">
      <c r="A20" s="38"/>
      <c r="B20" s="44"/>
      <c r="C20" s="307" t="s">
        <v>423</v>
      </c>
      <c r="D20" s="307" t="s">
        <v>424</v>
      </c>
      <c r="E20" s="17" t="s">
        <v>382</v>
      </c>
      <c r="F20" s="308">
        <v>194.905</v>
      </c>
      <c r="G20" s="38"/>
      <c r="H20" s="44"/>
    </row>
    <row r="21" s="2" customFormat="1" ht="16.8" customHeight="1">
      <c r="A21" s="38"/>
      <c r="B21" s="44"/>
      <c r="C21" s="307" t="s">
        <v>398</v>
      </c>
      <c r="D21" s="307" t="s">
        <v>399</v>
      </c>
      <c r="E21" s="17" t="s">
        <v>382</v>
      </c>
      <c r="F21" s="308">
        <v>195.55500000000001</v>
      </c>
      <c r="G21" s="38"/>
      <c r="H21" s="44"/>
    </row>
    <row r="22" s="2" customFormat="1" ht="16.8" customHeight="1">
      <c r="A22" s="38"/>
      <c r="B22" s="44"/>
      <c r="C22" s="303" t="s">
        <v>266</v>
      </c>
      <c r="D22" s="304" t="s">
        <v>1</v>
      </c>
      <c r="E22" s="305" t="s">
        <v>1</v>
      </c>
      <c r="F22" s="306">
        <v>195.55500000000001</v>
      </c>
      <c r="G22" s="38"/>
      <c r="H22" s="44"/>
    </row>
    <row r="23" s="2" customFormat="1" ht="16.8" customHeight="1">
      <c r="A23" s="38"/>
      <c r="B23" s="44"/>
      <c r="C23" s="307" t="s">
        <v>1</v>
      </c>
      <c r="D23" s="307" t="s">
        <v>403</v>
      </c>
      <c r="E23" s="17" t="s">
        <v>1</v>
      </c>
      <c r="F23" s="308">
        <v>0.65000000000000002</v>
      </c>
      <c r="G23" s="38"/>
      <c r="H23" s="44"/>
    </row>
    <row r="24" s="2" customFormat="1" ht="16.8" customHeight="1">
      <c r="A24" s="38"/>
      <c r="B24" s="44"/>
      <c r="C24" s="307" t="s">
        <v>1</v>
      </c>
      <c r="D24" s="307" t="s">
        <v>404</v>
      </c>
      <c r="E24" s="17" t="s">
        <v>1</v>
      </c>
      <c r="F24" s="308">
        <v>46.951000000000001</v>
      </c>
      <c r="G24" s="38"/>
      <c r="H24" s="44"/>
    </row>
    <row r="25" s="2" customFormat="1" ht="16.8" customHeight="1">
      <c r="A25" s="38"/>
      <c r="B25" s="44"/>
      <c r="C25" s="307" t="s">
        <v>1</v>
      </c>
      <c r="D25" s="307" t="s">
        <v>405</v>
      </c>
      <c r="E25" s="17" t="s">
        <v>1</v>
      </c>
      <c r="F25" s="308">
        <v>24.353999999999999</v>
      </c>
      <c r="G25" s="38"/>
      <c r="H25" s="44"/>
    </row>
    <row r="26" s="2" customFormat="1" ht="16.8" customHeight="1">
      <c r="A26" s="38"/>
      <c r="B26" s="44"/>
      <c r="C26" s="307" t="s">
        <v>1</v>
      </c>
      <c r="D26" s="307" t="s">
        <v>406</v>
      </c>
      <c r="E26" s="17" t="s">
        <v>1</v>
      </c>
      <c r="F26" s="308">
        <v>97.200000000000003</v>
      </c>
      <c r="G26" s="38"/>
      <c r="H26" s="44"/>
    </row>
    <row r="27" s="2" customFormat="1" ht="16.8" customHeight="1">
      <c r="A27" s="38"/>
      <c r="B27" s="44"/>
      <c r="C27" s="307" t="s">
        <v>1</v>
      </c>
      <c r="D27" s="307" t="s">
        <v>407</v>
      </c>
      <c r="E27" s="17" t="s">
        <v>1</v>
      </c>
      <c r="F27" s="308">
        <v>26.399999999999999</v>
      </c>
      <c r="G27" s="38"/>
      <c r="H27" s="44"/>
    </row>
    <row r="28" s="2" customFormat="1" ht="16.8" customHeight="1">
      <c r="A28" s="38"/>
      <c r="B28" s="44"/>
      <c r="C28" s="307" t="s">
        <v>266</v>
      </c>
      <c r="D28" s="307" t="s">
        <v>298</v>
      </c>
      <c r="E28" s="17" t="s">
        <v>1</v>
      </c>
      <c r="F28" s="308">
        <v>195.55500000000001</v>
      </c>
      <c r="G28" s="38"/>
      <c r="H28" s="44"/>
    </row>
    <row r="29" s="2" customFormat="1" ht="16.8" customHeight="1">
      <c r="A29" s="38"/>
      <c r="B29" s="44"/>
      <c r="C29" s="309" t="s">
        <v>1324</v>
      </c>
      <c r="D29" s="38"/>
      <c r="E29" s="38"/>
      <c r="F29" s="38"/>
      <c r="G29" s="38"/>
      <c r="H29" s="44"/>
    </row>
    <row r="30" s="2" customFormat="1" ht="16.8" customHeight="1">
      <c r="A30" s="38"/>
      <c r="B30" s="44"/>
      <c r="C30" s="307" t="s">
        <v>398</v>
      </c>
      <c r="D30" s="307" t="s">
        <v>399</v>
      </c>
      <c r="E30" s="17" t="s">
        <v>382</v>
      </c>
      <c r="F30" s="308">
        <v>195.55500000000001</v>
      </c>
      <c r="G30" s="38"/>
      <c r="H30" s="44"/>
    </row>
    <row r="31" s="2" customFormat="1" ht="16.8" customHeight="1">
      <c r="A31" s="38"/>
      <c r="B31" s="44"/>
      <c r="C31" s="307" t="s">
        <v>418</v>
      </c>
      <c r="D31" s="307" t="s">
        <v>419</v>
      </c>
      <c r="E31" s="17" t="s">
        <v>382</v>
      </c>
      <c r="F31" s="308">
        <v>485.97500000000002</v>
      </c>
      <c r="G31" s="38"/>
      <c r="H31" s="44"/>
    </row>
    <row r="32" s="2" customFormat="1" ht="16.8" customHeight="1">
      <c r="A32" s="38"/>
      <c r="B32" s="44"/>
      <c r="C32" s="307" t="s">
        <v>409</v>
      </c>
      <c r="D32" s="307" t="s">
        <v>410</v>
      </c>
      <c r="E32" s="17" t="s">
        <v>382</v>
      </c>
      <c r="F32" s="308">
        <v>3721.395</v>
      </c>
      <c r="G32" s="38"/>
      <c r="H32" s="44"/>
    </row>
    <row r="33" s="2" customFormat="1" ht="16.8" customHeight="1">
      <c r="A33" s="38"/>
      <c r="B33" s="44"/>
      <c r="C33" s="303" t="s">
        <v>264</v>
      </c>
      <c r="D33" s="304" t="s">
        <v>1</v>
      </c>
      <c r="E33" s="305" t="s">
        <v>1</v>
      </c>
      <c r="F33" s="306">
        <v>290.42000000000002</v>
      </c>
      <c r="G33" s="38"/>
      <c r="H33" s="44"/>
    </row>
    <row r="34" s="2" customFormat="1" ht="16.8" customHeight="1">
      <c r="A34" s="38"/>
      <c r="B34" s="44"/>
      <c r="C34" s="307" t="s">
        <v>1</v>
      </c>
      <c r="D34" s="307" t="s">
        <v>386</v>
      </c>
      <c r="E34" s="17" t="s">
        <v>1</v>
      </c>
      <c r="F34" s="308">
        <v>52.055999999999997</v>
      </c>
      <c r="G34" s="38"/>
      <c r="H34" s="44"/>
    </row>
    <row r="35" s="2" customFormat="1" ht="16.8" customHeight="1">
      <c r="A35" s="38"/>
      <c r="B35" s="44"/>
      <c r="C35" s="307" t="s">
        <v>1</v>
      </c>
      <c r="D35" s="307" t="s">
        <v>387</v>
      </c>
      <c r="E35" s="17" t="s">
        <v>1</v>
      </c>
      <c r="F35" s="308">
        <v>156.16800000000001</v>
      </c>
      <c r="G35" s="38"/>
      <c r="H35" s="44"/>
    </row>
    <row r="36" s="2" customFormat="1" ht="16.8" customHeight="1">
      <c r="A36" s="38"/>
      <c r="B36" s="44"/>
      <c r="C36" s="307" t="s">
        <v>1</v>
      </c>
      <c r="D36" s="307" t="s">
        <v>388</v>
      </c>
      <c r="E36" s="17" t="s">
        <v>1</v>
      </c>
      <c r="F36" s="308">
        <v>82.195999999999998</v>
      </c>
      <c r="G36" s="38"/>
      <c r="H36" s="44"/>
    </row>
    <row r="37" s="2" customFormat="1" ht="16.8" customHeight="1">
      <c r="A37" s="38"/>
      <c r="B37" s="44"/>
      <c r="C37" s="307" t="s">
        <v>264</v>
      </c>
      <c r="D37" s="307" t="s">
        <v>298</v>
      </c>
      <c r="E37" s="17" t="s">
        <v>1</v>
      </c>
      <c r="F37" s="308">
        <v>290.42000000000002</v>
      </c>
      <c r="G37" s="38"/>
      <c r="H37" s="44"/>
    </row>
    <row r="38" s="2" customFormat="1" ht="16.8" customHeight="1">
      <c r="A38" s="38"/>
      <c r="B38" s="44"/>
      <c r="C38" s="309" t="s">
        <v>1324</v>
      </c>
      <c r="D38" s="38"/>
      <c r="E38" s="38"/>
      <c r="F38" s="38"/>
      <c r="G38" s="38"/>
      <c r="H38" s="44"/>
    </row>
    <row r="39" s="2" customFormat="1" ht="16.8" customHeight="1">
      <c r="A39" s="38"/>
      <c r="B39" s="44"/>
      <c r="C39" s="307" t="s">
        <v>380</v>
      </c>
      <c r="D39" s="307" t="s">
        <v>381</v>
      </c>
      <c r="E39" s="17" t="s">
        <v>382</v>
      </c>
      <c r="F39" s="308">
        <v>290.42000000000002</v>
      </c>
      <c r="G39" s="38"/>
      <c r="H39" s="44"/>
    </row>
    <row r="40" s="2" customFormat="1" ht="16.8" customHeight="1">
      <c r="A40" s="38"/>
      <c r="B40" s="44"/>
      <c r="C40" s="307" t="s">
        <v>418</v>
      </c>
      <c r="D40" s="307" t="s">
        <v>419</v>
      </c>
      <c r="E40" s="17" t="s">
        <v>382</v>
      </c>
      <c r="F40" s="308">
        <v>485.97500000000002</v>
      </c>
      <c r="G40" s="38"/>
      <c r="H40" s="44"/>
    </row>
    <row r="41" s="2" customFormat="1" ht="16.8" customHeight="1">
      <c r="A41" s="38"/>
      <c r="B41" s="44"/>
      <c r="C41" s="307" t="s">
        <v>390</v>
      </c>
      <c r="D41" s="307" t="s">
        <v>391</v>
      </c>
      <c r="E41" s="17" t="s">
        <v>382</v>
      </c>
      <c r="F41" s="308">
        <v>5517.9799999999996</v>
      </c>
      <c r="G41" s="38"/>
      <c r="H41" s="44"/>
    </row>
    <row r="42" s="2" customFormat="1" ht="16.8" customHeight="1">
      <c r="A42" s="38"/>
      <c r="B42" s="44"/>
      <c r="C42" s="303" t="s">
        <v>268</v>
      </c>
      <c r="D42" s="304" t="s">
        <v>1</v>
      </c>
      <c r="E42" s="305" t="s">
        <v>1</v>
      </c>
      <c r="F42" s="306">
        <v>25</v>
      </c>
      <c r="G42" s="38"/>
      <c r="H42" s="44"/>
    </row>
    <row r="43" s="2" customFormat="1" ht="16.8" customHeight="1">
      <c r="A43" s="38"/>
      <c r="B43" s="44"/>
      <c r="C43" s="307" t="s">
        <v>1</v>
      </c>
      <c r="D43" s="307" t="s">
        <v>279</v>
      </c>
      <c r="E43" s="17" t="s">
        <v>1</v>
      </c>
      <c r="F43" s="308">
        <v>0</v>
      </c>
      <c r="G43" s="38"/>
      <c r="H43" s="44"/>
    </row>
    <row r="44" s="2" customFormat="1" ht="16.8" customHeight="1">
      <c r="A44" s="38"/>
      <c r="B44" s="44"/>
      <c r="C44" s="307" t="s">
        <v>268</v>
      </c>
      <c r="D44" s="307" t="s">
        <v>280</v>
      </c>
      <c r="E44" s="17" t="s">
        <v>1</v>
      </c>
      <c r="F44" s="308">
        <v>25</v>
      </c>
      <c r="G44" s="38"/>
      <c r="H44" s="44"/>
    </row>
    <row r="45" s="2" customFormat="1" ht="16.8" customHeight="1">
      <c r="A45" s="38"/>
      <c r="B45" s="44"/>
      <c r="C45" s="309" t="s">
        <v>1324</v>
      </c>
      <c r="D45" s="38"/>
      <c r="E45" s="38"/>
      <c r="F45" s="38"/>
      <c r="G45" s="38"/>
      <c r="H45" s="44"/>
    </row>
    <row r="46" s="2" customFormat="1" ht="16.8" customHeight="1">
      <c r="A46" s="38"/>
      <c r="B46" s="44"/>
      <c r="C46" s="307" t="s">
        <v>274</v>
      </c>
      <c r="D46" s="307" t="s">
        <v>275</v>
      </c>
      <c r="E46" s="17" t="s">
        <v>276</v>
      </c>
      <c r="F46" s="308">
        <v>25</v>
      </c>
      <c r="G46" s="38"/>
      <c r="H46" s="44"/>
    </row>
    <row r="47" s="2" customFormat="1" ht="16.8" customHeight="1">
      <c r="A47" s="38"/>
      <c r="B47" s="44"/>
      <c r="C47" s="307" t="s">
        <v>281</v>
      </c>
      <c r="D47" s="307" t="s">
        <v>282</v>
      </c>
      <c r="E47" s="17" t="s">
        <v>276</v>
      </c>
      <c r="F47" s="308">
        <v>25</v>
      </c>
      <c r="G47" s="38"/>
      <c r="H47" s="44"/>
    </row>
    <row r="48" s="2" customFormat="1" ht="16.8" customHeight="1">
      <c r="A48" s="38"/>
      <c r="B48" s="44"/>
      <c r="C48" s="307" t="s">
        <v>286</v>
      </c>
      <c r="D48" s="307" t="s">
        <v>287</v>
      </c>
      <c r="E48" s="17" t="s">
        <v>276</v>
      </c>
      <c r="F48" s="308">
        <v>25</v>
      </c>
      <c r="G48" s="38"/>
      <c r="H48" s="44"/>
    </row>
    <row r="49" s="2" customFormat="1" ht="16.8" customHeight="1">
      <c r="A49" s="38"/>
      <c r="B49" s="44"/>
      <c r="C49" s="303" t="s">
        <v>260</v>
      </c>
      <c r="D49" s="304" t="s">
        <v>1</v>
      </c>
      <c r="E49" s="305" t="s">
        <v>1</v>
      </c>
      <c r="F49" s="306">
        <v>723</v>
      </c>
      <c r="G49" s="38"/>
      <c r="H49" s="44"/>
    </row>
    <row r="50" s="2" customFormat="1" ht="16.8" customHeight="1">
      <c r="A50" s="38"/>
      <c r="B50" s="44"/>
      <c r="C50" s="307" t="s">
        <v>1</v>
      </c>
      <c r="D50" s="307" t="s">
        <v>318</v>
      </c>
      <c r="E50" s="17" t="s">
        <v>1</v>
      </c>
      <c r="F50" s="308">
        <v>0</v>
      </c>
      <c r="G50" s="38"/>
      <c r="H50" s="44"/>
    </row>
    <row r="51" s="2" customFormat="1" ht="16.8" customHeight="1">
      <c r="A51" s="38"/>
      <c r="B51" s="44"/>
      <c r="C51" s="307" t="s">
        <v>1</v>
      </c>
      <c r="D51" s="307" t="s">
        <v>319</v>
      </c>
      <c r="E51" s="17" t="s">
        <v>1</v>
      </c>
      <c r="F51" s="308">
        <v>0</v>
      </c>
      <c r="G51" s="38"/>
      <c r="H51" s="44"/>
    </row>
    <row r="52" s="2" customFormat="1" ht="16.8" customHeight="1">
      <c r="A52" s="38"/>
      <c r="B52" s="44"/>
      <c r="C52" s="307" t="s">
        <v>260</v>
      </c>
      <c r="D52" s="307" t="s">
        <v>312</v>
      </c>
      <c r="E52" s="17" t="s">
        <v>1</v>
      </c>
      <c r="F52" s="308">
        <v>723</v>
      </c>
      <c r="G52" s="38"/>
      <c r="H52" s="44"/>
    </row>
    <row r="53" s="2" customFormat="1" ht="16.8" customHeight="1">
      <c r="A53" s="38"/>
      <c r="B53" s="44"/>
      <c r="C53" s="309" t="s">
        <v>1324</v>
      </c>
      <c r="D53" s="38"/>
      <c r="E53" s="38"/>
      <c r="F53" s="38"/>
      <c r="G53" s="38"/>
      <c r="H53" s="44"/>
    </row>
    <row r="54" s="2" customFormat="1" ht="16.8" customHeight="1">
      <c r="A54" s="38"/>
      <c r="B54" s="44"/>
      <c r="C54" s="307" t="s">
        <v>313</v>
      </c>
      <c r="D54" s="307" t="s">
        <v>314</v>
      </c>
      <c r="E54" s="17" t="s">
        <v>276</v>
      </c>
      <c r="F54" s="308">
        <v>723</v>
      </c>
      <c r="G54" s="38"/>
      <c r="H54" s="44"/>
    </row>
    <row r="55" s="2" customFormat="1">
      <c r="A55" s="38"/>
      <c r="B55" s="44"/>
      <c r="C55" s="307" t="s">
        <v>434</v>
      </c>
      <c r="D55" s="307" t="s">
        <v>435</v>
      </c>
      <c r="E55" s="17" t="s">
        <v>382</v>
      </c>
      <c r="F55" s="308">
        <v>156.16800000000001</v>
      </c>
      <c r="G55" s="38"/>
      <c r="H55" s="44"/>
    </row>
    <row r="56" s="2" customFormat="1" ht="16.8" customHeight="1">
      <c r="A56" s="38"/>
      <c r="B56" s="44"/>
      <c r="C56" s="307" t="s">
        <v>380</v>
      </c>
      <c r="D56" s="307" t="s">
        <v>381</v>
      </c>
      <c r="E56" s="17" t="s">
        <v>382</v>
      </c>
      <c r="F56" s="308">
        <v>290.42000000000002</v>
      </c>
      <c r="G56" s="38"/>
      <c r="H56" s="44"/>
    </row>
    <row r="57" s="2" customFormat="1" ht="16.8" customHeight="1">
      <c r="A57" s="38"/>
      <c r="B57" s="44"/>
      <c r="C57" s="303" t="s">
        <v>262</v>
      </c>
      <c r="D57" s="304" t="s">
        <v>1</v>
      </c>
      <c r="E57" s="305" t="s">
        <v>1</v>
      </c>
      <c r="F57" s="306">
        <v>723</v>
      </c>
      <c r="G57" s="38"/>
      <c r="H57" s="44"/>
    </row>
    <row r="58" s="2" customFormat="1" ht="16.8" customHeight="1">
      <c r="A58" s="38"/>
      <c r="B58" s="44"/>
      <c r="C58" s="307" t="s">
        <v>1</v>
      </c>
      <c r="D58" s="307" t="s">
        <v>310</v>
      </c>
      <c r="E58" s="17" t="s">
        <v>1</v>
      </c>
      <c r="F58" s="308">
        <v>0</v>
      </c>
      <c r="G58" s="38"/>
      <c r="H58" s="44"/>
    </row>
    <row r="59" s="2" customFormat="1" ht="16.8" customHeight="1">
      <c r="A59" s="38"/>
      <c r="B59" s="44"/>
      <c r="C59" s="307" t="s">
        <v>1</v>
      </c>
      <c r="D59" s="307" t="s">
        <v>311</v>
      </c>
      <c r="E59" s="17" t="s">
        <v>1</v>
      </c>
      <c r="F59" s="308">
        <v>0</v>
      </c>
      <c r="G59" s="38"/>
      <c r="H59" s="44"/>
    </row>
    <row r="60" s="2" customFormat="1" ht="16.8" customHeight="1">
      <c r="A60" s="38"/>
      <c r="B60" s="44"/>
      <c r="C60" s="307" t="s">
        <v>262</v>
      </c>
      <c r="D60" s="307" t="s">
        <v>312</v>
      </c>
      <c r="E60" s="17" t="s">
        <v>1</v>
      </c>
      <c r="F60" s="308">
        <v>723</v>
      </c>
      <c r="G60" s="38"/>
      <c r="H60" s="44"/>
    </row>
    <row r="61" s="2" customFormat="1" ht="16.8" customHeight="1">
      <c r="A61" s="38"/>
      <c r="B61" s="44"/>
      <c r="C61" s="309" t="s">
        <v>1324</v>
      </c>
      <c r="D61" s="38"/>
      <c r="E61" s="38"/>
      <c r="F61" s="38"/>
      <c r="G61" s="38"/>
      <c r="H61" s="44"/>
    </row>
    <row r="62" s="2" customFormat="1" ht="16.8" customHeight="1">
      <c r="A62" s="38"/>
      <c r="B62" s="44"/>
      <c r="C62" s="307" t="s">
        <v>305</v>
      </c>
      <c r="D62" s="307" t="s">
        <v>306</v>
      </c>
      <c r="E62" s="17" t="s">
        <v>276</v>
      </c>
      <c r="F62" s="308">
        <v>723</v>
      </c>
      <c r="G62" s="38"/>
      <c r="H62" s="44"/>
    </row>
    <row r="63" s="2" customFormat="1" ht="16.8" customHeight="1">
      <c r="A63" s="38"/>
      <c r="B63" s="44"/>
      <c r="C63" s="307" t="s">
        <v>380</v>
      </c>
      <c r="D63" s="307" t="s">
        <v>381</v>
      </c>
      <c r="E63" s="17" t="s">
        <v>382</v>
      </c>
      <c r="F63" s="308">
        <v>290.42000000000002</v>
      </c>
      <c r="G63" s="38"/>
      <c r="H63" s="44"/>
    </row>
    <row r="64" s="2" customFormat="1" ht="16.8" customHeight="1">
      <c r="A64" s="38"/>
      <c r="B64" s="44"/>
      <c r="C64" s="303" t="s">
        <v>251</v>
      </c>
      <c r="D64" s="304" t="s">
        <v>1</v>
      </c>
      <c r="E64" s="305" t="s">
        <v>1</v>
      </c>
      <c r="F64" s="306">
        <v>253.69</v>
      </c>
      <c r="G64" s="38"/>
      <c r="H64" s="44"/>
    </row>
    <row r="65" s="2" customFormat="1" ht="16.8" customHeight="1">
      <c r="A65" s="38"/>
      <c r="B65" s="44"/>
      <c r="C65" s="307" t="s">
        <v>1</v>
      </c>
      <c r="D65" s="307" t="s">
        <v>295</v>
      </c>
      <c r="E65" s="17" t="s">
        <v>1</v>
      </c>
      <c r="F65" s="308">
        <v>0</v>
      </c>
      <c r="G65" s="38"/>
      <c r="H65" s="44"/>
    </row>
    <row r="66" s="2" customFormat="1" ht="16.8" customHeight="1">
      <c r="A66" s="38"/>
      <c r="B66" s="44"/>
      <c r="C66" s="307" t="s">
        <v>1</v>
      </c>
      <c r="D66" s="307" t="s">
        <v>296</v>
      </c>
      <c r="E66" s="17" t="s">
        <v>1</v>
      </c>
      <c r="F66" s="308">
        <v>244.19</v>
      </c>
      <c r="G66" s="38"/>
      <c r="H66" s="44"/>
    </row>
    <row r="67" s="2" customFormat="1" ht="16.8" customHeight="1">
      <c r="A67" s="38"/>
      <c r="B67" s="44"/>
      <c r="C67" s="307" t="s">
        <v>1</v>
      </c>
      <c r="D67" s="307" t="s">
        <v>297</v>
      </c>
      <c r="E67" s="17" t="s">
        <v>1</v>
      </c>
      <c r="F67" s="308">
        <v>9.5</v>
      </c>
      <c r="G67" s="38"/>
      <c r="H67" s="44"/>
    </row>
    <row r="68" s="2" customFormat="1" ht="16.8" customHeight="1">
      <c r="A68" s="38"/>
      <c r="B68" s="44"/>
      <c r="C68" s="307" t="s">
        <v>251</v>
      </c>
      <c r="D68" s="307" t="s">
        <v>298</v>
      </c>
      <c r="E68" s="17" t="s">
        <v>1</v>
      </c>
      <c r="F68" s="308">
        <v>253.69</v>
      </c>
      <c r="G68" s="38"/>
      <c r="H68" s="44"/>
    </row>
    <row r="69" s="2" customFormat="1" ht="16.8" customHeight="1">
      <c r="A69" s="38"/>
      <c r="B69" s="44"/>
      <c r="C69" s="309" t="s">
        <v>1324</v>
      </c>
      <c r="D69" s="38"/>
      <c r="E69" s="38"/>
      <c r="F69" s="38"/>
      <c r="G69" s="38"/>
      <c r="H69" s="44"/>
    </row>
    <row r="70" s="2" customFormat="1" ht="16.8" customHeight="1">
      <c r="A70" s="38"/>
      <c r="B70" s="44"/>
      <c r="C70" s="307" t="s">
        <v>290</v>
      </c>
      <c r="D70" s="307" t="s">
        <v>291</v>
      </c>
      <c r="E70" s="17" t="s">
        <v>276</v>
      </c>
      <c r="F70" s="308">
        <v>253.69</v>
      </c>
      <c r="G70" s="38"/>
      <c r="H70" s="44"/>
    </row>
    <row r="71" s="2" customFormat="1">
      <c r="A71" s="38"/>
      <c r="B71" s="44"/>
      <c r="C71" s="307" t="s">
        <v>423</v>
      </c>
      <c r="D71" s="307" t="s">
        <v>424</v>
      </c>
      <c r="E71" s="17" t="s">
        <v>382</v>
      </c>
      <c r="F71" s="308">
        <v>194.905</v>
      </c>
      <c r="G71" s="38"/>
      <c r="H71" s="44"/>
    </row>
    <row r="72" s="2" customFormat="1" ht="16.8" customHeight="1">
      <c r="A72" s="38"/>
      <c r="B72" s="44"/>
      <c r="C72" s="307" t="s">
        <v>398</v>
      </c>
      <c r="D72" s="307" t="s">
        <v>399</v>
      </c>
      <c r="E72" s="17" t="s">
        <v>382</v>
      </c>
      <c r="F72" s="308">
        <v>195.55500000000001</v>
      </c>
      <c r="G72" s="38"/>
      <c r="H72" s="44"/>
    </row>
    <row r="73" s="2" customFormat="1" ht="16.8" customHeight="1">
      <c r="A73" s="38"/>
      <c r="B73" s="44"/>
      <c r="C73" s="303" t="s">
        <v>256</v>
      </c>
      <c r="D73" s="304" t="s">
        <v>1</v>
      </c>
      <c r="E73" s="305" t="s">
        <v>1</v>
      </c>
      <c r="F73" s="306">
        <v>55</v>
      </c>
      <c r="G73" s="38"/>
      <c r="H73" s="44"/>
    </row>
    <row r="74" s="2" customFormat="1" ht="16.8" customHeight="1">
      <c r="A74" s="38"/>
      <c r="B74" s="44"/>
      <c r="C74" s="307" t="s">
        <v>1</v>
      </c>
      <c r="D74" s="307" t="s">
        <v>326</v>
      </c>
      <c r="E74" s="17" t="s">
        <v>1</v>
      </c>
      <c r="F74" s="308">
        <v>0</v>
      </c>
      <c r="G74" s="38"/>
      <c r="H74" s="44"/>
    </row>
    <row r="75" s="2" customFormat="1" ht="16.8" customHeight="1">
      <c r="A75" s="38"/>
      <c r="B75" s="44"/>
      <c r="C75" s="307" t="s">
        <v>256</v>
      </c>
      <c r="D75" s="307" t="s">
        <v>327</v>
      </c>
      <c r="E75" s="17" t="s">
        <v>1</v>
      </c>
      <c r="F75" s="308">
        <v>55</v>
      </c>
      <c r="G75" s="38"/>
      <c r="H75" s="44"/>
    </row>
    <row r="76" s="2" customFormat="1" ht="16.8" customHeight="1">
      <c r="A76" s="38"/>
      <c r="B76" s="44"/>
      <c r="C76" s="309" t="s">
        <v>1324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307" t="s">
        <v>320</v>
      </c>
      <c r="D77" s="307" t="s">
        <v>321</v>
      </c>
      <c r="E77" s="17" t="s">
        <v>322</v>
      </c>
      <c r="F77" s="308">
        <v>55</v>
      </c>
      <c r="G77" s="38"/>
      <c r="H77" s="44"/>
    </row>
    <row r="78" s="2" customFormat="1">
      <c r="A78" s="38"/>
      <c r="B78" s="44"/>
      <c r="C78" s="307" t="s">
        <v>423</v>
      </c>
      <c r="D78" s="307" t="s">
        <v>424</v>
      </c>
      <c r="E78" s="17" t="s">
        <v>382</v>
      </c>
      <c r="F78" s="308">
        <v>194.905</v>
      </c>
      <c r="G78" s="38"/>
      <c r="H78" s="44"/>
    </row>
    <row r="79" s="2" customFormat="1" ht="16.8" customHeight="1">
      <c r="A79" s="38"/>
      <c r="B79" s="44"/>
      <c r="C79" s="307" t="s">
        <v>398</v>
      </c>
      <c r="D79" s="307" t="s">
        <v>399</v>
      </c>
      <c r="E79" s="17" t="s">
        <v>382</v>
      </c>
      <c r="F79" s="308">
        <v>195.55500000000001</v>
      </c>
      <c r="G79" s="38"/>
      <c r="H79" s="44"/>
    </row>
    <row r="80" s="2" customFormat="1" ht="16.8" customHeight="1">
      <c r="A80" s="38"/>
      <c r="B80" s="44"/>
      <c r="C80" s="303" t="s">
        <v>258</v>
      </c>
      <c r="D80" s="304" t="s">
        <v>1</v>
      </c>
      <c r="E80" s="305" t="s">
        <v>1</v>
      </c>
      <c r="F80" s="306">
        <v>162</v>
      </c>
      <c r="G80" s="38"/>
      <c r="H80" s="44"/>
    </row>
    <row r="81" s="2" customFormat="1" ht="16.8" customHeight="1">
      <c r="A81" s="38"/>
      <c r="B81" s="44"/>
      <c r="C81" s="307" t="s">
        <v>1</v>
      </c>
      <c r="D81" s="307" t="s">
        <v>333</v>
      </c>
      <c r="E81" s="17" t="s">
        <v>1</v>
      </c>
      <c r="F81" s="308">
        <v>0</v>
      </c>
      <c r="G81" s="38"/>
      <c r="H81" s="44"/>
    </row>
    <row r="82" s="2" customFormat="1" ht="16.8" customHeight="1">
      <c r="A82" s="38"/>
      <c r="B82" s="44"/>
      <c r="C82" s="307" t="s">
        <v>258</v>
      </c>
      <c r="D82" s="307" t="s">
        <v>334</v>
      </c>
      <c r="E82" s="17" t="s">
        <v>1</v>
      </c>
      <c r="F82" s="308">
        <v>162</v>
      </c>
      <c r="G82" s="38"/>
      <c r="H82" s="44"/>
    </row>
    <row r="83" s="2" customFormat="1" ht="16.8" customHeight="1">
      <c r="A83" s="38"/>
      <c r="B83" s="44"/>
      <c r="C83" s="309" t="s">
        <v>1324</v>
      </c>
      <c r="D83" s="38"/>
      <c r="E83" s="38"/>
      <c r="F83" s="38"/>
      <c r="G83" s="38"/>
      <c r="H83" s="44"/>
    </row>
    <row r="84" s="2" customFormat="1" ht="16.8" customHeight="1">
      <c r="A84" s="38"/>
      <c r="B84" s="44"/>
      <c r="C84" s="307" t="s">
        <v>328</v>
      </c>
      <c r="D84" s="307" t="s">
        <v>329</v>
      </c>
      <c r="E84" s="17" t="s">
        <v>322</v>
      </c>
      <c r="F84" s="308">
        <v>162</v>
      </c>
      <c r="G84" s="38"/>
      <c r="H84" s="44"/>
    </row>
    <row r="85" s="2" customFormat="1">
      <c r="A85" s="38"/>
      <c r="B85" s="44"/>
      <c r="C85" s="307" t="s">
        <v>423</v>
      </c>
      <c r="D85" s="307" t="s">
        <v>424</v>
      </c>
      <c r="E85" s="17" t="s">
        <v>382</v>
      </c>
      <c r="F85" s="308">
        <v>194.905</v>
      </c>
      <c r="G85" s="38"/>
      <c r="H85" s="44"/>
    </row>
    <row r="86" s="2" customFormat="1" ht="16.8" customHeight="1">
      <c r="A86" s="38"/>
      <c r="B86" s="44"/>
      <c r="C86" s="307" t="s">
        <v>398</v>
      </c>
      <c r="D86" s="307" t="s">
        <v>399</v>
      </c>
      <c r="E86" s="17" t="s">
        <v>382</v>
      </c>
      <c r="F86" s="308">
        <v>195.55500000000001</v>
      </c>
      <c r="G86" s="38"/>
      <c r="H86" s="44"/>
    </row>
    <row r="87" s="2" customFormat="1" ht="16.8" customHeight="1">
      <c r="A87" s="38"/>
      <c r="B87" s="44"/>
      <c r="C87" s="303" t="s">
        <v>253</v>
      </c>
      <c r="D87" s="304" t="s">
        <v>1</v>
      </c>
      <c r="E87" s="305" t="s">
        <v>1</v>
      </c>
      <c r="F87" s="306">
        <v>253.69</v>
      </c>
      <c r="G87" s="38"/>
      <c r="H87" s="44"/>
    </row>
    <row r="88" s="2" customFormat="1" ht="16.8" customHeight="1">
      <c r="A88" s="38"/>
      <c r="B88" s="44"/>
      <c r="C88" s="307" t="s">
        <v>1</v>
      </c>
      <c r="D88" s="307" t="s">
        <v>304</v>
      </c>
      <c r="E88" s="17" t="s">
        <v>1</v>
      </c>
      <c r="F88" s="308">
        <v>0</v>
      </c>
      <c r="G88" s="38"/>
      <c r="H88" s="44"/>
    </row>
    <row r="89" s="2" customFormat="1" ht="16.8" customHeight="1">
      <c r="A89" s="38"/>
      <c r="B89" s="44"/>
      <c r="C89" s="307" t="s">
        <v>1</v>
      </c>
      <c r="D89" s="307" t="s">
        <v>296</v>
      </c>
      <c r="E89" s="17" t="s">
        <v>1</v>
      </c>
      <c r="F89" s="308">
        <v>244.19</v>
      </c>
      <c r="G89" s="38"/>
      <c r="H89" s="44"/>
    </row>
    <row r="90" s="2" customFormat="1" ht="16.8" customHeight="1">
      <c r="A90" s="38"/>
      <c r="B90" s="44"/>
      <c r="C90" s="307" t="s">
        <v>1</v>
      </c>
      <c r="D90" s="307" t="s">
        <v>297</v>
      </c>
      <c r="E90" s="17" t="s">
        <v>1</v>
      </c>
      <c r="F90" s="308">
        <v>9.5</v>
      </c>
      <c r="G90" s="38"/>
      <c r="H90" s="44"/>
    </row>
    <row r="91" s="2" customFormat="1" ht="16.8" customHeight="1">
      <c r="A91" s="38"/>
      <c r="B91" s="44"/>
      <c r="C91" s="307" t="s">
        <v>253</v>
      </c>
      <c r="D91" s="307" t="s">
        <v>298</v>
      </c>
      <c r="E91" s="17" t="s">
        <v>1</v>
      </c>
      <c r="F91" s="308">
        <v>253.69</v>
      </c>
      <c r="G91" s="38"/>
      <c r="H91" s="44"/>
    </row>
    <row r="92" s="2" customFormat="1" ht="16.8" customHeight="1">
      <c r="A92" s="38"/>
      <c r="B92" s="44"/>
      <c r="C92" s="309" t="s">
        <v>1324</v>
      </c>
      <c r="D92" s="38"/>
      <c r="E92" s="38"/>
      <c r="F92" s="38"/>
      <c r="G92" s="38"/>
      <c r="H92" s="44"/>
    </row>
    <row r="93" s="2" customFormat="1" ht="16.8" customHeight="1">
      <c r="A93" s="38"/>
      <c r="B93" s="44"/>
      <c r="C93" s="307" t="s">
        <v>299</v>
      </c>
      <c r="D93" s="307" t="s">
        <v>300</v>
      </c>
      <c r="E93" s="17" t="s">
        <v>276</v>
      </c>
      <c r="F93" s="308">
        <v>253.69</v>
      </c>
      <c r="G93" s="38"/>
      <c r="H93" s="44"/>
    </row>
    <row r="94" s="2" customFormat="1">
      <c r="A94" s="38"/>
      <c r="B94" s="44"/>
      <c r="C94" s="307" t="s">
        <v>429</v>
      </c>
      <c r="D94" s="307" t="s">
        <v>430</v>
      </c>
      <c r="E94" s="17" t="s">
        <v>382</v>
      </c>
      <c r="F94" s="308">
        <v>82.195999999999998</v>
      </c>
      <c r="G94" s="38"/>
      <c r="H94" s="44"/>
    </row>
    <row r="95" s="2" customFormat="1" ht="16.8" customHeight="1">
      <c r="A95" s="38"/>
      <c r="B95" s="44"/>
      <c r="C95" s="307" t="s">
        <v>380</v>
      </c>
      <c r="D95" s="307" t="s">
        <v>381</v>
      </c>
      <c r="E95" s="17" t="s">
        <v>382</v>
      </c>
      <c r="F95" s="308">
        <v>290.42000000000002</v>
      </c>
      <c r="G95" s="38"/>
      <c r="H95" s="44"/>
    </row>
    <row r="96" s="2" customFormat="1" ht="26.4" customHeight="1">
      <c r="A96" s="38"/>
      <c r="B96" s="44"/>
      <c r="C96" s="302" t="s">
        <v>90</v>
      </c>
      <c r="D96" s="302" t="s">
        <v>91</v>
      </c>
      <c r="E96" s="38"/>
      <c r="F96" s="38"/>
      <c r="G96" s="38"/>
      <c r="H96" s="44"/>
    </row>
    <row r="97" s="2" customFormat="1" ht="16.8" customHeight="1">
      <c r="A97" s="38"/>
      <c r="B97" s="44"/>
      <c r="C97" s="303" t="s">
        <v>440</v>
      </c>
      <c r="D97" s="304" t="s">
        <v>1</v>
      </c>
      <c r="E97" s="305" t="s">
        <v>1</v>
      </c>
      <c r="F97" s="306">
        <v>85.114999999999995</v>
      </c>
      <c r="G97" s="38"/>
      <c r="H97" s="44"/>
    </row>
    <row r="98" s="2" customFormat="1" ht="16.8" customHeight="1">
      <c r="A98" s="38"/>
      <c r="B98" s="44"/>
      <c r="C98" s="307" t="s">
        <v>1</v>
      </c>
      <c r="D98" s="307" t="s">
        <v>457</v>
      </c>
      <c r="E98" s="17" t="s">
        <v>1</v>
      </c>
      <c r="F98" s="308">
        <v>0</v>
      </c>
      <c r="G98" s="38"/>
      <c r="H98" s="44"/>
    </row>
    <row r="99" s="2" customFormat="1" ht="16.8" customHeight="1">
      <c r="A99" s="38"/>
      <c r="B99" s="44"/>
      <c r="C99" s="307" t="s">
        <v>1</v>
      </c>
      <c r="D99" s="307" t="s">
        <v>458</v>
      </c>
      <c r="E99" s="17" t="s">
        <v>1</v>
      </c>
      <c r="F99" s="308">
        <v>15.75</v>
      </c>
      <c r="G99" s="38"/>
      <c r="H99" s="44"/>
    </row>
    <row r="100" s="2" customFormat="1" ht="16.8" customHeight="1">
      <c r="A100" s="38"/>
      <c r="B100" s="44"/>
      <c r="C100" s="307" t="s">
        <v>1</v>
      </c>
      <c r="D100" s="307" t="s">
        <v>459</v>
      </c>
      <c r="E100" s="17" t="s">
        <v>1</v>
      </c>
      <c r="F100" s="308">
        <v>0</v>
      </c>
      <c r="G100" s="38"/>
      <c r="H100" s="44"/>
    </row>
    <row r="101" s="2" customFormat="1" ht="16.8" customHeight="1">
      <c r="A101" s="38"/>
      <c r="B101" s="44"/>
      <c r="C101" s="307" t="s">
        <v>1</v>
      </c>
      <c r="D101" s="307" t="s">
        <v>460</v>
      </c>
      <c r="E101" s="17" t="s">
        <v>1</v>
      </c>
      <c r="F101" s="308">
        <v>69.364999999999995</v>
      </c>
      <c r="G101" s="38"/>
      <c r="H101" s="44"/>
    </row>
    <row r="102" s="2" customFormat="1" ht="16.8" customHeight="1">
      <c r="A102" s="38"/>
      <c r="B102" s="44"/>
      <c r="C102" s="307" t="s">
        <v>440</v>
      </c>
      <c r="D102" s="307" t="s">
        <v>298</v>
      </c>
      <c r="E102" s="17" t="s">
        <v>1</v>
      </c>
      <c r="F102" s="308">
        <v>85.114999999999995</v>
      </c>
      <c r="G102" s="38"/>
      <c r="H102" s="44"/>
    </row>
    <row r="103" s="2" customFormat="1" ht="16.8" customHeight="1">
      <c r="A103" s="38"/>
      <c r="B103" s="44"/>
      <c r="C103" s="309" t="s">
        <v>1324</v>
      </c>
      <c r="D103" s="38"/>
      <c r="E103" s="38"/>
      <c r="F103" s="38"/>
      <c r="G103" s="38"/>
      <c r="H103" s="44"/>
    </row>
    <row r="104" s="2" customFormat="1" ht="16.8" customHeight="1">
      <c r="A104" s="38"/>
      <c r="B104" s="44"/>
      <c r="C104" s="307" t="s">
        <v>452</v>
      </c>
      <c r="D104" s="307" t="s">
        <v>453</v>
      </c>
      <c r="E104" s="17" t="s">
        <v>351</v>
      </c>
      <c r="F104" s="308">
        <v>85.114999999999995</v>
      </c>
      <c r="G104" s="38"/>
      <c r="H104" s="44"/>
    </row>
    <row r="105" s="2" customFormat="1">
      <c r="A105" s="38"/>
      <c r="B105" s="44"/>
      <c r="C105" s="307" t="s">
        <v>468</v>
      </c>
      <c r="D105" s="307" t="s">
        <v>469</v>
      </c>
      <c r="E105" s="17" t="s">
        <v>351</v>
      </c>
      <c r="F105" s="308">
        <v>57.792000000000002</v>
      </c>
      <c r="G105" s="38"/>
      <c r="H105" s="44"/>
    </row>
    <row r="106" s="2" customFormat="1" ht="16.8" customHeight="1">
      <c r="A106" s="38"/>
      <c r="B106" s="44"/>
      <c r="C106" s="303" t="s">
        <v>442</v>
      </c>
      <c r="D106" s="304" t="s">
        <v>1</v>
      </c>
      <c r="E106" s="305" t="s">
        <v>1</v>
      </c>
      <c r="F106" s="306">
        <v>57.792000000000002</v>
      </c>
      <c r="G106" s="38"/>
      <c r="H106" s="44"/>
    </row>
    <row r="107" s="2" customFormat="1" ht="16.8" customHeight="1">
      <c r="A107" s="38"/>
      <c r="B107" s="44"/>
      <c r="C107" s="307" t="s">
        <v>1</v>
      </c>
      <c r="D107" s="307" t="s">
        <v>438</v>
      </c>
      <c r="E107" s="17" t="s">
        <v>1</v>
      </c>
      <c r="F107" s="308">
        <v>7.3600000000000003</v>
      </c>
      <c r="G107" s="38"/>
      <c r="H107" s="44"/>
    </row>
    <row r="108" s="2" customFormat="1" ht="16.8" customHeight="1">
      <c r="A108" s="38"/>
      <c r="B108" s="44"/>
      <c r="C108" s="307" t="s">
        <v>1</v>
      </c>
      <c r="D108" s="307" t="s">
        <v>440</v>
      </c>
      <c r="E108" s="17" t="s">
        <v>1</v>
      </c>
      <c r="F108" s="308">
        <v>85.114999999999995</v>
      </c>
      <c r="G108" s="38"/>
      <c r="H108" s="44"/>
    </row>
    <row r="109" s="2" customFormat="1" ht="16.8" customHeight="1">
      <c r="A109" s="38"/>
      <c r="B109" s="44"/>
      <c r="C109" s="307" t="s">
        <v>1</v>
      </c>
      <c r="D109" s="307" t="s">
        <v>473</v>
      </c>
      <c r="E109" s="17" t="s">
        <v>1</v>
      </c>
      <c r="F109" s="308">
        <v>-34.683</v>
      </c>
      <c r="G109" s="38"/>
      <c r="H109" s="44"/>
    </row>
    <row r="110" s="2" customFormat="1" ht="16.8" customHeight="1">
      <c r="A110" s="38"/>
      <c r="B110" s="44"/>
      <c r="C110" s="307" t="s">
        <v>442</v>
      </c>
      <c r="D110" s="307" t="s">
        <v>298</v>
      </c>
      <c r="E110" s="17" t="s">
        <v>1</v>
      </c>
      <c r="F110" s="308">
        <v>57.792000000000002</v>
      </c>
      <c r="G110" s="38"/>
      <c r="H110" s="44"/>
    </row>
    <row r="111" s="2" customFormat="1" ht="16.8" customHeight="1">
      <c r="A111" s="38"/>
      <c r="B111" s="44"/>
      <c r="C111" s="309" t="s">
        <v>1324</v>
      </c>
      <c r="D111" s="38"/>
      <c r="E111" s="38"/>
      <c r="F111" s="38"/>
      <c r="G111" s="38"/>
      <c r="H111" s="44"/>
    </row>
    <row r="112" s="2" customFormat="1">
      <c r="A112" s="38"/>
      <c r="B112" s="44"/>
      <c r="C112" s="307" t="s">
        <v>468</v>
      </c>
      <c r="D112" s="307" t="s">
        <v>469</v>
      </c>
      <c r="E112" s="17" t="s">
        <v>351</v>
      </c>
      <c r="F112" s="308">
        <v>57.792000000000002</v>
      </c>
      <c r="G112" s="38"/>
      <c r="H112" s="44"/>
    </row>
    <row r="113" s="2" customFormat="1">
      <c r="A113" s="38"/>
      <c r="B113" s="44"/>
      <c r="C113" s="307" t="s">
        <v>474</v>
      </c>
      <c r="D113" s="307" t="s">
        <v>475</v>
      </c>
      <c r="E113" s="17" t="s">
        <v>351</v>
      </c>
      <c r="F113" s="308">
        <v>577.91999999999996</v>
      </c>
      <c r="G113" s="38"/>
      <c r="H113" s="44"/>
    </row>
    <row r="114" s="2" customFormat="1" ht="16.8" customHeight="1">
      <c r="A114" s="38"/>
      <c r="B114" s="44"/>
      <c r="C114" s="307" t="s">
        <v>480</v>
      </c>
      <c r="D114" s="307" t="s">
        <v>481</v>
      </c>
      <c r="E114" s="17" t="s">
        <v>351</v>
      </c>
      <c r="F114" s="308">
        <v>57.792000000000002</v>
      </c>
      <c r="G114" s="38"/>
      <c r="H114" s="44"/>
    </row>
    <row r="115" s="2" customFormat="1">
      <c r="A115" s="38"/>
      <c r="B115" s="44"/>
      <c r="C115" s="307" t="s">
        <v>485</v>
      </c>
      <c r="D115" s="307" t="s">
        <v>486</v>
      </c>
      <c r="E115" s="17" t="s">
        <v>382</v>
      </c>
      <c r="F115" s="308">
        <v>104.026</v>
      </c>
      <c r="G115" s="38"/>
      <c r="H115" s="44"/>
    </row>
    <row r="116" s="2" customFormat="1" ht="16.8" customHeight="1">
      <c r="A116" s="38"/>
      <c r="B116" s="44"/>
      <c r="C116" s="307" t="s">
        <v>490</v>
      </c>
      <c r="D116" s="307" t="s">
        <v>491</v>
      </c>
      <c r="E116" s="17" t="s">
        <v>351</v>
      </c>
      <c r="F116" s="308">
        <v>57.792000000000002</v>
      </c>
      <c r="G116" s="38"/>
      <c r="H116" s="44"/>
    </row>
    <row r="117" s="2" customFormat="1" ht="16.8" customHeight="1">
      <c r="A117" s="38"/>
      <c r="B117" s="44"/>
      <c r="C117" s="303" t="s">
        <v>438</v>
      </c>
      <c r="D117" s="304" t="s">
        <v>1</v>
      </c>
      <c r="E117" s="305" t="s">
        <v>1</v>
      </c>
      <c r="F117" s="306">
        <v>7.3600000000000003</v>
      </c>
      <c r="G117" s="38"/>
      <c r="H117" s="44"/>
    </row>
    <row r="118" s="2" customFormat="1" ht="16.8" customHeight="1">
      <c r="A118" s="38"/>
      <c r="B118" s="44"/>
      <c r="C118" s="307" t="s">
        <v>1</v>
      </c>
      <c r="D118" s="307" t="s">
        <v>466</v>
      </c>
      <c r="E118" s="17" t="s">
        <v>1</v>
      </c>
      <c r="F118" s="308">
        <v>0.95999999999999996</v>
      </c>
      <c r="G118" s="38"/>
      <c r="H118" s="44"/>
    </row>
    <row r="119" s="2" customFormat="1" ht="16.8" customHeight="1">
      <c r="A119" s="38"/>
      <c r="B119" s="44"/>
      <c r="C119" s="307" t="s">
        <v>1</v>
      </c>
      <c r="D119" s="307" t="s">
        <v>467</v>
      </c>
      <c r="E119" s="17" t="s">
        <v>1</v>
      </c>
      <c r="F119" s="308">
        <v>6.4000000000000004</v>
      </c>
      <c r="G119" s="38"/>
      <c r="H119" s="44"/>
    </row>
    <row r="120" s="2" customFormat="1" ht="16.8" customHeight="1">
      <c r="A120" s="38"/>
      <c r="B120" s="44"/>
      <c r="C120" s="307" t="s">
        <v>438</v>
      </c>
      <c r="D120" s="307" t="s">
        <v>298</v>
      </c>
      <c r="E120" s="17" t="s">
        <v>1</v>
      </c>
      <c r="F120" s="308">
        <v>7.3600000000000003</v>
      </c>
      <c r="G120" s="38"/>
      <c r="H120" s="44"/>
    </row>
    <row r="121" s="2" customFormat="1" ht="16.8" customHeight="1">
      <c r="A121" s="38"/>
      <c r="B121" s="44"/>
      <c r="C121" s="309" t="s">
        <v>1324</v>
      </c>
      <c r="D121" s="38"/>
      <c r="E121" s="38"/>
      <c r="F121" s="38"/>
      <c r="G121" s="38"/>
      <c r="H121" s="44"/>
    </row>
    <row r="122" s="2" customFormat="1">
      <c r="A122" s="38"/>
      <c r="B122" s="44"/>
      <c r="C122" s="307" t="s">
        <v>461</v>
      </c>
      <c r="D122" s="307" t="s">
        <v>462</v>
      </c>
      <c r="E122" s="17" t="s">
        <v>351</v>
      </c>
      <c r="F122" s="308">
        <v>7.3600000000000003</v>
      </c>
      <c r="G122" s="38"/>
      <c r="H122" s="44"/>
    </row>
    <row r="123" s="2" customFormat="1">
      <c r="A123" s="38"/>
      <c r="B123" s="44"/>
      <c r="C123" s="307" t="s">
        <v>468</v>
      </c>
      <c r="D123" s="307" t="s">
        <v>469</v>
      </c>
      <c r="E123" s="17" t="s">
        <v>351</v>
      </c>
      <c r="F123" s="308">
        <v>57.792000000000002</v>
      </c>
      <c r="G123" s="38"/>
      <c r="H123" s="44"/>
    </row>
    <row r="124" s="2" customFormat="1" ht="26.4" customHeight="1">
      <c r="A124" s="38"/>
      <c r="B124" s="44"/>
      <c r="C124" s="302" t="s">
        <v>96</v>
      </c>
      <c r="D124" s="302" t="s">
        <v>97</v>
      </c>
      <c r="E124" s="38"/>
      <c r="F124" s="38"/>
      <c r="G124" s="38"/>
      <c r="H124" s="44"/>
    </row>
    <row r="125" s="2" customFormat="1" ht="16.8" customHeight="1">
      <c r="A125" s="38"/>
      <c r="B125" s="44"/>
      <c r="C125" s="303" t="s">
        <v>914</v>
      </c>
      <c r="D125" s="304" t="s">
        <v>1</v>
      </c>
      <c r="E125" s="305" t="s">
        <v>1</v>
      </c>
      <c r="F125" s="306">
        <v>1178</v>
      </c>
      <c r="G125" s="38"/>
      <c r="H125" s="44"/>
    </row>
    <row r="126" s="2" customFormat="1" ht="16.8" customHeight="1">
      <c r="A126" s="38"/>
      <c r="B126" s="44"/>
      <c r="C126" s="307" t="s">
        <v>1</v>
      </c>
      <c r="D126" s="307" t="s">
        <v>933</v>
      </c>
      <c r="E126" s="17" t="s">
        <v>1</v>
      </c>
      <c r="F126" s="308">
        <v>0</v>
      </c>
      <c r="G126" s="38"/>
      <c r="H126" s="44"/>
    </row>
    <row r="127" s="2" customFormat="1" ht="16.8" customHeight="1">
      <c r="A127" s="38"/>
      <c r="B127" s="44"/>
      <c r="C127" s="307" t="s">
        <v>1</v>
      </c>
      <c r="D127" s="307" t="s">
        <v>934</v>
      </c>
      <c r="E127" s="17" t="s">
        <v>1</v>
      </c>
      <c r="F127" s="308">
        <v>0</v>
      </c>
      <c r="G127" s="38"/>
      <c r="H127" s="44"/>
    </row>
    <row r="128" s="2" customFormat="1" ht="16.8" customHeight="1">
      <c r="A128" s="38"/>
      <c r="B128" s="44"/>
      <c r="C128" s="307" t="s">
        <v>914</v>
      </c>
      <c r="D128" s="307" t="s">
        <v>935</v>
      </c>
      <c r="E128" s="17" t="s">
        <v>1</v>
      </c>
      <c r="F128" s="308">
        <v>1178</v>
      </c>
      <c r="G128" s="38"/>
      <c r="H128" s="44"/>
    </row>
    <row r="129" s="2" customFormat="1" ht="16.8" customHeight="1">
      <c r="A129" s="38"/>
      <c r="B129" s="44"/>
      <c r="C129" s="309" t="s">
        <v>1324</v>
      </c>
      <c r="D129" s="38"/>
      <c r="E129" s="38"/>
      <c r="F129" s="38"/>
      <c r="G129" s="38"/>
      <c r="H129" s="44"/>
    </row>
    <row r="130" s="2" customFormat="1" ht="16.8" customHeight="1">
      <c r="A130" s="38"/>
      <c r="B130" s="44"/>
      <c r="C130" s="307" t="s">
        <v>928</v>
      </c>
      <c r="D130" s="307" t="s">
        <v>929</v>
      </c>
      <c r="E130" s="17" t="s">
        <v>276</v>
      </c>
      <c r="F130" s="308">
        <v>1178</v>
      </c>
      <c r="G130" s="38"/>
      <c r="H130" s="44"/>
    </row>
    <row r="131" s="2" customFormat="1">
      <c r="A131" s="38"/>
      <c r="B131" s="44"/>
      <c r="C131" s="307" t="s">
        <v>434</v>
      </c>
      <c r="D131" s="307" t="s">
        <v>435</v>
      </c>
      <c r="E131" s="17" t="s">
        <v>382</v>
      </c>
      <c r="F131" s="308">
        <v>395.80799999999999</v>
      </c>
      <c r="G131" s="38"/>
      <c r="H131" s="44"/>
    </row>
    <row r="132" s="2" customFormat="1" ht="16.8" customHeight="1">
      <c r="A132" s="38"/>
      <c r="B132" s="44"/>
      <c r="C132" s="307" t="s">
        <v>380</v>
      </c>
      <c r="D132" s="307" t="s">
        <v>381</v>
      </c>
      <c r="E132" s="17" t="s">
        <v>382</v>
      </c>
      <c r="F132" s="308">
        <v>1172.8330000000001</v>
      </c>
      <c r="G132" s="38"/>
      <c r="H132" s="44"/>
    </row>
    <row r="133" s="2" customFormat="1" ht="16.8" customHeight="1">
      <c r="A133" s="38"/>
      <c r="B133" s="44"/>
      <c r="C133" s="303" t="s">
        <v>254</v>
      </c>
      <c r="D133" s="304" t="s">
        <v>1</v>
      </c>
      <c r="E133" s="305" t="s">
        <v>1</v>
      </c>
      <c r="F133" s="306">
        <v>35.030999999999999</v>
      </c>
      <c r="G133" s="38"/>
      <c r="H133" s="44"/>
    </row>
    <row r="134" s="2" customFormat="1" ht="16.8" customHeight="1">
      <c r="A134" s="38"/>
      <c r="B134" s="44"/>
      <c r="C134" s="307" t="s">
        <v>1</v>
      </c>
      <c r="D134" s="307" t="s">
        <v>954</v>
      </c>
      <c r="E134" s="17" t="s">
        <v>1</v>
      </c>
      <c r="F134" s="308">
        <v>8</v>
      </c>
      <c r="G134" s="38"/>
      <c r="H134" s="44"/>
    </row>
    <row r="135" s="2" customFormat="1" ht="16.8" customHeight="1">
      <c r="A135" s="38"/>
      <c r="B135" s="44"/>
      <c r="C135" s="307" t="s">
        <v>1</v>
      </c>
      <c r="D135" s="307" t="s">
        <v>955</v>
      </c>
      <c r="E135" s="17" t="s">
        <v>1</v>
      </c>
      <c r="F135" s="308">
        <v>0.34999999999999998</v>
      </c>
      <c r="G135" s="38"/>
      <c r="H135" s="44"/>
    </row>
    <row r="136" s="2" customFormat="1" ht="16.8" customHeight="1">
      <c r="A136" s="38"/>
      <c r="B136" s="44"/>
      <c r="C136" s="307" t="s">
        <v>1</v>
      </c>
      <c r="D136" s="307" t="s">
        <v>956</v>
      </c>
      <c r="E136" s="17" t="s">
        <v>1</v>
      </c>
      <c r="F136" s="308">
        <v>18.356999999999999</v>
      </c>
      <c r="G136" s="38"/>
      <c r="H136" s="44"/>
    </row>
    <row r="137" s="2" customFormat="1" ht="16.8" customHeight="1">
      <c r="A137" s="38"/>
      <c r="B137" s="44"/>
      <c r="C137" s="307" t="s">
        <v>1</v>
      </c>
      <c r="D137" s="307" t="s">
        <v>957</v>
      </c>
      <c r="E137" s="17" t="s">
        <v>1</v>
      </c>
      <c r="F137" s="308">
        <v>0.158</v>
      </c>
      <c r="G137" s="38"/>
      <c r="H137" s="44"/>
    </row>
    <row r="138" s="2" customFormat="1" ht="16.8" customHeight="1">
      <c r="A138" s="38"/>
      <c r="B138" s="44"/>
      <c r="C138" s="307" t="s">
        <v>1</v>
      </c>
      <c r="D138" s="307" t="s">
        <v>958</v>
      </c>
      <c r="E138" s="17" t="s">
        <v>1</v>
      </c>
      <c r="F138" s="308">
        <v>8.1660000000000004</v>
      </c>
      <c r="G138" s="38"/>
      <c r="H138" s="44"/>
    </row>
    <row r="139" s="2" customFormat="1" ht="16.8" customHeight="1">
      <c r="A139" s="38"/>
      <c r="B139" s="44"/>
      <c r="C139" s="307" t="s">
        <v>254</v>
      </c>
      <c r="D139" s="307" t="s">
        <v>298</v>
      </c>
      <c r="E139" s="17" t="s">
        <v>1</v>
      </c>
      <c r="F139" s="308">
        <v>35.030999999999999</v>
      </c>
      <c r="G139" s="38"/>
      <c r="H139" s="44"/>
    </row>
    <row r="140" s="2" customFormat="1" ht="16.8" customHeight="1">
      <c r="A140" s="38"/>
      <c r="B140" s="44"/>
      <c r="C140" s="309" t="s">
        <v>1324</v>
      </c>
      <c r="D140" s="38"/>
      <c r="E140" s="38"/>
      <c r="F140" s="38"/>
      <c r="G140" s="38"/>
      <c r="H140" s="44"/>
    </row>
    <row r="141" s="2" customFormat="1" ht="16.8" customHeight="1">
      <c r="A141" s="38"/>
      <c r="B141" s="44"/>
      <c r="C141" s="307" t="s">
        <v>349</v>
      </c>
      <c r="D141" s="307" t="s">
        <v>350</v>
      </c>
      <c r="E141" s="17" t="s">
        <v>351</v>
      </c>
      <c r="F141" s="308">
        <v>35.030999999999999</v>
      </c>
      <c r="G141" s="38"/>
      <c r="H141" s="44"/>
    </row>
    <row r="142" s="2" customFormat="1">
      <c r="A142" s="38"/>
      <c r="B142" s="44"/>
      <c r="C142" s="307" t="s">
        <v>423</v>
      </c>
      <c r="D142" s="307" t="s">
        <v>424</v>
      </c>
      <c r="E142" s="17" t="s">
        <v>382</v>
      </c>
      <c r="F142" s="308">
        <v>271.85500000000002</v>
      </c>
      <c r="G142" s="38"/>
      <c r="H142" s="44"/>
    </row>
    <row r="143" s="2" customFormat="1" ht="16.8" customHeight="1">
      <c r="A143" s="38"/>
      <c r="B143" s="44"/>
      <c r="C143" s="307" t="s">
        <v>398</v>
      </c>
      <c r="D143" s="307" t="s">
        <v>399</v>
      </c>
      <c r="E143" s="17" t="s">
        <v>382</v>
      </c>
      <c r="F143" s="308">
        <v>272.35500000000002</v>
      </c>
      <c r="G143" s="38"/>
      <c r="H143" s="44"/>
    </row>
    <row r="144" s="2" customFormat="1" ht="16.8" customHeight="1">
      <c r="A144" s="38"/>
      <c r="B144" s="44"/>
      <c r="C144" s="303" t="s">
        <v>266</v>
      </c>
      <c r="D144" s="304" t="s">
        <v>1</v>
      </c>
      <c r="E144" s="305" t="s">
        <v>1</v>
      </c>
      <c r="F144" s="306">
        <v>272.35500000000002</v>
      </c>
      <c r="G144" s="38"/>
      <c r="H144" s="44"/>
    </row>
    <row r="145" s="2" customFormat="1" ht="16.8" customHeight="1">
      <c r="A145" s="38"/>
      <c r="B145" s="44"/>
      <c r="C145" s="307" t="s">
        <v>1</v>
      </c>
      <c r="D145" s="307" t="s">
        <v>974</v>
      </c>
      <c r="E145" s="17" t="s">
        <v>1</v>
      </c>
      <c r="F145" s="308">
        <v>0.5</v>
      </c>
      <c r="G145" s="38"/>
      <c r="H145" s="44"/>
    </row>
    <row r="146" s="2" customFormat="1" ht="16.8" customHeight="1">
      <c r="A146" s="38"/>
      <c r="B146" s="44"/>
      <c r="C146" s="307" t="s">
        <v>1</v>
      </c>
      <c r="D146" s="307" t="s">
        <v>404</v>
      </c>
      <c r="E146" s="17" t="s">
        <v>1</v>
      </c>
      <c r="F146" s="308">
        <v>84.073999999999998</v>
      </c>
      <c r="G146" s="38"/>
      <c r="H146" s="44"/>
    </row>
    <row r="147" s="2" customFormat="1" ht="16.8" customHeight="1">
      <c r="A147" s="38"/>
      <c r="B147" s="44"/>
      <c r="C147" s="307" t="s">
        <v>1</v>
      </c>
      <c r="D147" s="307" t="s">
        <v>405</v>
      </c>
      <c r="E147" s="17" t="s">
        <v>1</v>
      </c>
      <c r="F147" s="308">
        <v>39.484999999999999</v>
      </c>
      <c r="G147" s="38"/>
      <c r="H147" s="44"/>
    </row>
    <row r="148" s="2" customFormat="1" ht="16.8" customHeight="1">
      <c r="A148" s="38"/>
      <c r="B148" s="44"/>
      <c r="C148" s="307" t="s">
        <v>1</v>
      </c>
      <c r="D148" s="307" t="s">
        <v>406</v>
      </c>
      <c r="E148" s="17" t="s">
        <v>1</v>
      </c>
      <c r="F148" s="308">
        <v>146.856</v>
      </c>
      <c r="G148" s="38"/>
      <c r="H148" s="44"/>
    </row>
    <row r="149" s="2" customFormat="1" ht="16.8" customHeight="1">
      <c r="A149" s="38"/>
      <c r="B149" s="44"/>
      <c r="C149" s="307" t="s">
        <v>1</v>
      </c>
      <c r="D149" s="307" t="s">
        <v>407</v>
      </c>
      <c r="E149" s="17" t="s">
        <v>1</v>
      </c>
      <c r="F149" s="308">
        <v>1.44</v>
      </c>
      <c r="G149" s="38"/>
      <c r="H149" s="44"/>
    </row>
    <row r="150" s="2" customFormat="1" ht="16.8" customHeight="1">
      <c r="A150" s="38"/>
      <c r="B150" s="44"/>
      <c r="C150" s="307" t="s">
        <v>266</v>
      </c>
      <c r="D150" s="307" t="s">
        <v>298</v>
      </c>
      <c r="E150" s="17" t="s">
        <v>1</v>
      </c>
      <c r="F150" s="308">
        <v>272.35500000000002</v>
      </c>
      <c r="G150" s="38"/>
      <c r="H150" s="44"/>
    </row>
    <row r="151" s="2" customFormat="1" ht="16.8" customHeight="1">
      <c r="A151" s="38"/>
      <c r="B151" s="44"/>
      <c r="C151" s="309" t="s">
        <v>1324</v>
      </c>
      <c r="D151" s="38"/>
      <c r="E151" s="38"/>
      <c r="F151" s="38"/>
      <c r="G151" s="38"/>
      <c r="H151" s="44"/>
    </row>
    <row r="152" s="2" customFormat="1" ht="16.8" customHeight="1">
      <c r="A152" s="38"/>
      <c r="B152" s="44"/>
      <c r="C152" s="307" t="s">
        <v>398</v>
      </c>
      <c r="D152" s="307" t="s">
        <v>399</v>
      </c>
      <c r="E152" s="17" t="s">
        <v>382</v>
      </c>
      <c r="F152" s="308">
        <v>272.35500000000002</v>
      </c>
      <c r="G152" s="38"/>
      <c r="H152" s="44"/>
    </row>
    <row r="153" s="2" customFormat="1" ht="16.8" customHeight="1">
      <c r="A153" s="38"/>
      <c r="B153" s="44"/>
      <c r="C153" s="307" t="s">
        <v>418</v>
      </c>
      <c r="D153" s="307" t="s">
        <v>419</v>
      </c>
      <c r="E153" s="17" t="s">
        <v>382</v>
      </c>
      <c r="F153" s="308">
        <v>1445.1880000000001</v>
      </c>
      <c r="G153" s="38"/>
      <c r="H153" s="44"/>
    </row>
    <row r="154" s="2" customFormat="1" ht="16.8" customHeight="1">
      <c r="A154" s="38"/>
      <c r="B154" s="44"/>
      <c r="C154" s="307" t="s">
        <v>409</v>
      </c>
      <c r="D154" s="307" t="s">
        <v>410</v>
      </c>
      <c r="E154" s="17" t="s">
        <v>382</v>
      </c>
      <c r="F154" s="308">
        <v>5179.2449999999999</v>
      </c>
      <c r="G154" s="38"/>
      <c r="H154" s="44"/>
    </row>
    <row r="155" s="2" customFormat="1" ht="16.8" customHeight="1">
      <c r="A155" s="38"/>
      <c r="B155" s="44"/>
      <c r="C155" s="303" t="s">
        <v>264</v>
      </c>
      <c r="D155" s="304" t="s">
        <v>1</v>
      </c>
      <c r="E155" s="305" t="s">
        <v>1</v>
      </c>
      <c r="F155" s="306">
        <v>1172.8330000000001</v>
      </c>
      <c r="G155" s="38"/>
      <c r="H155" s="44"/>
    </row>
    <row r="156" s="2" customFormat="1" ht="16.8" customHeight="1">
      <c r="A156" s="38"/>
      <c r="B156" s="44"/>
      <c r="C156" s="307" t="s">
        <v>1</v>
      </c>
      <c r="D156" s="307" t="s">
        <v>971</v>
      </c>
      <c r="E156" s="17" t="s">
        <v>1</v>
      </c>
      <c r="F156" s="308">
        <v>113.664</v>
      </c>
      <c r="G156" s="38"/>
      <c r="H156" s="44"/>
    </row>
    <row r="157" s="2" customFormat="1" ht="16.8" customHeight="1">
      <c r="A157" s="38"/>
      <c r="B157" s="44"/>
      <c r="C157" s="307" t="s">
        <v>1</v>
      </c>
      <c r="D157" s="307" t="s">
        <v>387</v>
      </c>
      <c r="E157" s="17" t="s">
        <v>1</v>
      </c>
      <c r="F157" s="308">
        <v>254.44800000000001</v>
      </c>
      <c r="G157" s="38"/>
      <c r="H157" s="44"/>
    </row>
    <row r="158" s="2" customFormat="1" ht="16.8" customHeight="1">
      <c r="A158" s="38"/>
      <c r="B158" s="44"/>
      <c r="C158" s="307" t="s">
        <v>1</v>
      </c>
      <c r="D158" s="307" t="s">
        <v>388</v>
      </c>
      <c r="E158" s="17" t="s">
        <v>1</v>
      </c>
      <c r="F158" s="308">
        <v>133.261</v>
      </c>
      <c r="G158" s="38"/>
      <c r="H158" s="44"/>
    </row>
    <row r="159" s="2" customFormat="1" ht="16.8" customHeight="1">
      <c r="A159" s="38"/>
      <c r="B159" s="44"/>
      <c r="C159" s="307" t="s">
        <v>1</v>
      </c>
      <c r="D159" s="307" t="s">
        <v>966</v>
      </c>
      <c r="E159" s="17" t="s">
        <v>1</v>
      </c>
      <c r="F159" s="308">
        <v>530.10000000000002</v>
      </c>
      <c r="G159" s="38"/>
      <c r="H159" s="44"/>
    </row>
    <row r="160" s="2" customFormat="1" ht="16.8" customHeight="1">
      <c r="A160" s="38"/>
      <c r="B160" s="44"/>
      <c r="C160" s="307" t="s">
        <v>1</v>
      </c>
      <c r="D160" s="307" t="s">
        <v>968</v>
      </c>
      <c r="E160" s="17" t="s">
        <v>1</v>
      </c>
      <c r="F160" s="308">
        <v>141.36000000000001</v>
      </c>
      <c r="G160" s="38"/>
      <c r="H160" s="44"/>
    </row>
    <row r="161" s="2" customFormat="1" ht="16.8" customHeight="1">
      <c r="A161" s="38"/>
      <c r="B161" s="44"/>
      <c r="C161" s="307" t="s">
        <v>264</v>
      </c>
      <c r="D161" s="307" t="s">
        <v>298</v>
      </c>
      <c r="E161" s="17" t="s">
        <v>1</v>
      </c>
      <c r="F161" s="308">
        <v>1172.8330000000001</v>
      </c>
      <c r="G161" s="38"/>
      <c r="H161" s="44"/>
    </row>
    <row r="162" s="2" customFormat="1" ht="16.8" customHeight="1">
      <c r="A162" s="38"/>
      <c r="B162" s="44"/>
      <c r="C162" s="309" t="s">
        <v>1324</v>
      </c>
      <c r="D162" s="38"/>
      <c r="E162" s="38"/>
      <c r="F162" s="38"/>
      <c r="G162" s="38"/>
      <c r="H162" s="44"/>
    </row>
    <row r="163" s="2" customFormat="1" ht="16.8" customHeight="1">
      <c r="A163" s="38"/>
      <c r="B163" s="44"/>
      <c r="C163" s="307" t="s">
        <v>380</v>
      </c>
      <c r="D163" s="307" t="s">
        <v>381</v>
      </c>
      <c r="E163" s="17" t="s">
        <v>382</v>
      </c>
      <c r="F163" s="308">
        <v>1172.8330000000001</v>
      </c>
      <c r="G163" s="38"/>
      <c r="H163" s="44"/>
    </row>
    <row r="164" s="2" customFormat="1" ht="16.8" customHeight="1">
      <c r="A164" s="38"/>
      <c r="B164" s="44"/>
      <c r="C164" s="307" t="s">
        <v>418</v>
      </c>
      <c r="D164" s="307" t="s">
        <v>419</v>
      </c>
      <c r="E164" s="17" t="s">
        <v>382</v>
      </c>
      <c r="F164" s="308">
        <v>1445.1880000000001</v>
      </c>
      <c r="G164" s="38"/>
      <c r="H164" s="44"/>
    </row>
    <row r="165" s="2" customFormat="1" ht="16.8" customHeight="1">
      <c r="A165" s="38"/>
      <c r="B165" s="44"/>
      <c r="C165" s="307" t="s">
        <v>390</v>
      </c>
      <c r="D165" s="307" t="s">
        <v>391</v>
      </c>
      <c r="E165" s="17" t="s">
        <v>382</v>
      </c>
      <c r="F165" s="308">
        <v>22283.827000000001</v>
      </c>
      <c r="G165" s="38"/>
      <c r="H165" s="44"/>
    </row>
    <row r="166" s="2" customFormat="1" ht="16.8" customHeight="1">
      <c r="A166" s="38"/>
      <c r="B166" s="44"/>
      <c r="C166" s="303" t="s">
        <v>268</v>
      </c>
      <c r="D166" s="304" t="s">
        <v>1</v>
      </c>
      <c r="E166" s="305" t="s">
        <v>1</v>
      </c>
      <c r="F166" s="306">
        <v>2</v>
      </c>
      <c r="G166" s="38"/>
      <c r="H166" s="44"/>
    </row>
    <row r="167" s="2" customFormat="1" ht="16.8" customHeight="1">
      <c r="A167" s="38"/>
      <c r="B167" s="44"/>
      <c r="C167" s="307" t="s">
        <v>1</v>
      </c>
      <c r="D167" s="307" t="s">
        <v>279</v>
      </c>
      <c r="E167" s="17" t="s">
        <v>1</v>
      </c>
      <c r="F167" s="308">
        <v>0</v>
      </c>
      <c r="G167" s="38"/>
      <c r="H167" s="44"/>
    </row>
    <row r="168" s="2" customFormat="1" ht="16.8" customHeight="1">
      <c r="A168" s="38"/>
      <c r="B168" s="44"/>
      <c r="C168" s="307" t="s">
        <v>268</v>
      </c>
      <c r="D168" s="307" t="s">
        <v>916</v>
      </c>
      <c r="E168" s="17" t="s">
        <v>1</v>
      </c>
      <c r="F168" s="308">
        <v>2</v>
      </c>
      <c r="G168" s="38"/>
      <c r="H168" s="44"/>
    </row>
    <row r="169" s="2" customFormat="1" ht="16.8" customHeight="1">
      <c r="A169" s="38"/>
      <c r="B169" s="44"/>
      <c r="C169" s="309" t="s">
        <v>1324</v>
      </c>
      <c r="D169" s="38"/>
      <c r="E169" s="38"/>
      <c r="F169" s="38"/>
      <c r="G169" s="38"/>
      <c r="H169" s="44"/>
    </row>
    <row r="170" s="2" customFormat="1" ht="16.8" customHeight="1">
      <c r="A170" s="38"/>
      <c r="B170" s="44"/>
      <c r="C170" s="307" t="s">
        <v>274</v>
      </c>
      <c r="D170" s="307" t="s">
        <v>275</v>
      </c>
      <c r="E170" s="17" t="s">
        <v>276</v>
      </c>
      <c r="F170" s="308">
        <v>2</v>
      </c>
      <c r="G170" s="38"/>
      <c r="H170" s="44"/>
    </row>
    <row r="171" s="2" customFormat="1" ht="16.8" customHeight="1">
      <c r="A171" s="38"/>
      <c r="B171" s="44"/>
      <c r="C171" s="307" t="s">
        <v>281</v>
      </c>
      <c r="D171" s="307" t="s">
        <v>282</v>
      </c>
      <c r="E171" s="17" t="s">
        <v>276</v>
      </c>
      <c r="F171" s="308">
        <v>2</v>
      </c>
      <c r="G171" s="38"/>
      <c r="H171" s="44"/>
    </row>
    <row r="172" s="2" customFormat="1" ht="16.8" customHeight="1">
      <c r="A172" s="38"/>
      <c r="B172" s="44"/>
      <c r="C172" s="307" t="s">
        <v>286</v>
      </c>
      <c r="D172" s="307" t="s">
        <v>287</v>
      </c>
      <c r="E172" s="17" t="s">
        <v>276</v>
      </c>
      <c r="F172" s="308">
        <v>2</v>
      </c>
      <c r="G172" s="38"/>
      <c r="H172" s="44"/>
    </row>
    <row r="173" s="2" customFormat="1" ht="16.8" customHeight="1">
      <c r="A173" s="38"/>
      <c r="B173" s="44"/>
      <c r="C173" s="303" t="s">
        <v>260</v>
      </c>
      <c r="D173" s="304" t="s">
        <v>1</v>
      </c>
      <c r="E173" s="305" t="s">
        <v>1</v>
      </c>
      <c r="F173" s="306">
        <v>1178</v>
      </c>
      <c r="G173" s="38"/>
      <c r="H173" s="44"/>
    </row>
    <row r="174" s="2" customFormat="1" ht="16.8" customHeight="1">
      <c r="A174" s="38"/>
      <c r="B174" s="44"/>
      <c r="C174" s="307" t="s">
        <v>1</v>
      </c>
      <c r="D174" s="307" t="s">
        <v>318</v>
      </c>
      <c r="E174" s="17" t="s">
        <v>1</v>
      </c>
      <c r="F174" s="308">
        <v>0</v>
      </c>
      <c r="G174" s="38"/>
      <c r="H174" s="44"/>
    </row>
    <row r="175" s="2" customFormat="1" ht="16.8" customHeight="1">
      <c r="A175" s="38"/>
      <c r="B175" s="44"/>
      <c r="C175" s="307" t="s">
        <v>1</v>
      </c>
      <c r="D175" s="307" t="s">
        <v>319</v>
      </c>
      <c r="E175" s="17" t="s">
        <v>1</v>
      </c>
      <c r="F175" s="308">
        <v>0</v>
      </c>
      <c r="G175" s="38"/>
      <c r="H175" s="44"/>
    </row>
    <row r="176" s="2" customFormat="1" ht="16.8" customHeight="1">
      <c r="A176" s="38"/>
      <c r="B176" s="44"/>
      <c r="C176" s="307" t="s">
        <v>260</v>
      </c>
      <c r="D176" s="307" t="s">
        <v>935</v>
      </c>
      <c r="E176" s="17" t="s">
        <v>1</v>
      </c>
      <c r="F176" s="308">
        <v>1178</v>
      </c>
      <c r="G176" s="38"/>
      <c r="H176" s="44"/>
    </row>
    <row r="177" s="2" customFormat="1" ht="16.8" customHeight="1">
      <c r="A177" s="38"/>
      <c r="B177" s="44"/>
      <c r="C177" s="309" t="s">
        <v>1324</v>
      </c>
      <c r="D177" s="38"/>
      <c r="E177" s="38"/>
      <c r="F177" s="38"/>
      <c r="G177" s="38"/>
      <c r="H177" s="44"/>
    </row>
    <row r="178" s="2" customFormat="1" ht="16.8" customHeight="1">
      <c r="A178" s="38"/>
      <c r="B178" s="44"/>
      <c r="C178" s="307" t="s">
        <v>313</v>
      </c>
      <c r="D178" s="307" t="s">
        <v>314</v>
      </c>
      <c r="E178" s="17" t="s">
        <v>276</v>
      </c>
      <c r="F178" s="308">
        <v>1178</v>
      </c>
      <c r="G178" s="38"/>
      <c r="H178" s="44"/>
    </row>
    <row r="179" s="2" customFormat="1">
      <c r="A179" s="38"/>
      <c r="B179" s="44"/>
      <c r="C179" s="307" t="s">
        <v>434</v>
      </c>
      <c r="D179" s="307" t="s">
        <v>435</v>
      </c>
      <c r="E179" s="17" t="s">
        <v>382</v>
      </c>
      <c r="F179" s="308">
        <v>395.80799999999999</v>
      </c>
      <c r="G179" s="38"/>
      <c r="H179" s="44"/>
    </row>
    <row r="180" s="2" customFormat="1" ht="16.8" customHeight="1">
      <c r="A180" s="38"/>
      <c r="B180" s="44"/>
      <c r="C180" s="307" t="s">
        <v>380</v>
      </c>
      <c r="D180" s="307" t="s">
        <v>381</v>
      </c>
      <c r="E180" s="17" t="s">
        <v>382</v>
      </c>
      <c r="F180" s="308">
        <v>1172.8330000000001</v>
      </c>
      <c r="G180" s="38"/>
      <c r="H180" s="44"/>
    </row>
    <row r="181" s="2" customFormat="1" ht="16.8" customHeight="1">
      <c r="A181" s="38"/>
      <c r="B181" s="44"/>
      <c r="C181" s="303" t="s">
        <v>262</v>
      </c>
      <c r="D181" s="304" t="s">
        <v>1</v>
      </c>
      <c r="E181" s="305" t="s">
        <v>1</v>
      </c>
      <c r="F181" s="306">
        <v>1184</v>
      </c>
      <c r="G181" s="38"/>
      <c r="H181" s="44"/>
    </row>
    <row r="182" s="2" customFormat="1" ht="16.8" customHeight="1">
      <c r="A182" s="38"/>
      <c r="B182" s="44"/>
      <c r="C182" s="307" t="s">
        <v>1</v>
      </c>
      <c r="D182" s="307" t="s">
        <v>941</v>
      </c>
      <c r="E182" s="17" t="s">
        <v>1</v>
      </c>
      <c r="F182" s="308">
        <v>0</v>
      </c>
      <c r="G182" s="38"/>
      <c r="H182" s="44"/>
    </row>
    <row r="183" s="2" customFormat="1" ht="16.8" customHeight="1">
      <c r="A183" s="38"/>
      <c r="B183" s="44"/>
      <c r="C183" s="307" t="s">
        <v>1</v>
      </c>
      <c r="D183" s="307" t="s">
        <v>942</v>
      </c>
      <c r="E183" s="17" t="s">
        <v>1</v>
      </c>
      <c r="F183" s="308">
        <v>0</v>
      </c>
      <c r="G183" s="38"/>
      <c r="H183" s="44"/>
    </row>
    <row r="184" s="2" customFormat="1" ht="16.8" customHeight="1">
      <c r="A184" s="38"/>
      <c r="B184" s="44"/>
      <c r="C184" s="307" t="s">
        <v>262</v>
      </c>
      <c r="D184" s="307" t="s">
        <v>943</v>
      </c>
      <c r="E184" s="17" t="s">
        <v>1</v>
      </c>
      <c r="F184" s="308">
        <v>1184</v>
      </c>
      <c r="G184" s="38"/>
      <c r="H184" s="44"/>
    </row>
    <row r="185" s="2" customFormat="1" ht="16.8" customHeight="1">
      <c r="A185" s="38"/>
      <c r="B185" s="44"/>
      <c r="C185" s="309" t="s">
        <v>1324</v>
      </c>
      <c r="D185" s="38"/>
      <c r="E185" s="38"/>
      <c r="F185" s="38"/>
      <c r="G185" s="38"/>
      <c r="H185" s="44"/>
    </row>
    <row r="186" s="2" customFormat="1" ht="16.8" customHeight="1">
      <c r="A186" s="38"/>
      <c r="B186" s="44"/>
      <c r="C186" s="307" t="s">
        <v>936</v>
      </c>
      <c r="D186" s="307" t="s">
        <v>937</v>
      </c>
      <c r="E186" s="17" t="s">
        <v>276</v>
      </c>
      <c r="F186" s="308">
        <v>1184</v>
      </c>
      <c r="G186" s="38"/>
      <c r="H186" s="44"/>
    </row>
    <row r="187" s="2" customFormat="1" ht="16.8" customHeight="1">
      <c r="A187" s="38"/>
      <c r="B187" s="44"/>
      <c r="C187" s="307" t="s">
        <v>380</v>
      </c>
      <c r="D187" s="307" t="s">
        <v>381</v>
      </c>
      <c r="E187" s="17" t="s">
        <v>382</v>
      </c>
      <c r="F187" s="308">
        <v>1172.8330000000001</v>
      </c>
      <c r="G187" s="38"/>
      <c r="H187" s="44"/>
    </row>
    <row r="188" s="2" customFormat="1" ht="16.8" customHeight="1">
      <c r="A188" s="38"/>
      <c r="B188" s="44"/>
      <c r="C188" s="303" t="s">
        <v>251</v>
      </c>
      <c r="D188" s="304" t="s">
        <v>1</v>
      </c>
      <c r="E188" s="305" t="s">
        <v>1</v>
      </c>
      <c r="F188" s="306">
        <v>411.30000000000001</v>
      </c>
      <c r="G188" s="38"/>
      <c r="H188" s="44"/>
    </row>
    <row r="189" s="2" customFormat="1" ht="16.8" customHeight="1">
      <c r="A189" s="38"/>
      <c r="B189" s="44"/>
      <c r="C189" s="307" t="s">
        <v>1</v>
      </c>
      <c r="D189" s="307" t="s">
        <v>295</v>
      </c>
      <c r="E189" s="17" t="s">
        <v>1</v>
      </c>
      <c r="F189" s="308">
        <v>0</v>
      </c>
      <c r="G189" s="38"/>
      <c r="H189" s="44"/>
    </row>
    <row r="190" s="2" customFormat="1" ht="16.8" customHeight="1">
      <c r="A190" s="38"/>
      <c r="B190" s="44"/>
      <c r="C190" s="307" t="s">
        <v>1</v>
      </c>
      <c r="D190" s="307" t="s">
        <v>918</v>
      </c>
      <c r="E190" s="17" t="s">
        <v>1</v>
      </c>
      <c r="F190" s="308">
        <v>411.30000000000001</v>
      </c>
      <c r="G190" s="38"/>
      <c r="H190" s="44"/>
    </row>
    <row r="191" s="2" customFormat="1" ht="16.8" customHeight="1">
      <c r="A191" s="38"/>
      <c r="B191" s="44"/>
      <c r="C191" s="307" t="s">
        <v>251</v>
      </c>
      <c r="D191" s="307" t="s">
        <v>298</v>
      </c>
      <c r="E191" s="17" t="s">
        <v>1</v>
      </c>
      <c r="F191" s="308">
        <v>411.30000000000001</v>
      </c>
      <c r="G191" s="38"/>
      <c r="H191" s="44"/>
    </row>
    <row r="192" s="2" customFormat="1" ht="16.8" customHeight="1">
      <c r="A192" s="38"/>
      <c r="B192" s="44"/>
      <c r="C192" s="309" t="s">
        <v>1324</v>
      </c>
      <c r="D192" s="38"/>
      <c r="E192" s="38"/>
      <c r="F192" s="38"/>
      <c r="G192" s="38"/>
      <c r="H192" s="44"/>
    </row>
    <row r="193" s="2" customFormat="1" ht="16.8" customHeight="1">
      <c r="A193" s="38"/>
      <c r="B193" s="44"/>
      <c r="C193" s="307" t="s">
        <v>290</v>
      </c>
      <c r="D193" s="307" t="s">
        <v>291</v>
      </c>
      <c r="E193" s="17" t="s">
        <v>276</v>
      </c>
      <c r="F193" s="308">
        <v>411.30000000000001</v>
      </c>
      <c r="G193" s="38"/>
      <c r="H193" s="44"/>
    </row>
    <row r="194" s="2" customFormat="1">
      <c r="A194" s="38"/>
      <c r="B194" s="44"/>
      <c r="C194" s="307" t="s">
        <v>423</v>
      </c>
      <c r="D194" s="307" t="s">
        <v>424</v>
      </c>
      <c r="E194" s="17" t="s">
        <v>382</v>
      </c>
      <c r="F194" s="308">
        <v>271.85500000000002</v>
      </c>
      <c r="G194" s="38"/>
      <c r="H194" s="44"/>
    </row>
    <row r="195" s="2" customFormat="1" ht="16.8" customHeight="1">
      <c r="A195" s="38"/>
      <c r="B195" s="44"/>
      <c r="C195" s="307" t="s">
        <v>398</v>
      </c>
      <c r="D195" s="307" t="s">
        <v>399</v>
      </c>
      <c r="E195" s="17" t="s">
        <v>382</v>
      </c>
      <c r="F195" s="308">
        <v>272.35500000000002</v>
      </c>
      <c r="G195" s="38"/>
      <c r="H195" s="44"/>
    </row>
    <row r="196" s="2" customFormat="1" ht="16.8" customHeight="1">
      <c r="A196" s="38"/>
      <c r="B196" s="44"/>
      <c r="C196" s="303" t="s">
        <v>913</v>
      </c>
      <c r="D196" s="304" t="s">
        <v>1</v>
      </c>
      <c r="E196" s="305" t="s">
        <v>1</v>
      </c>
      <c r="F196" s="306">
        <v>1178</v>
      </c>
      <c r="G196" s="38"/>
      <c r="H196" s="44"/>
    </row>
    <row r="197" s="2" customFormat="1" ht="16.8" customHeight="1">
      <c r="A197" s="38"/>
      <c r="B197" s="44"/>
      <c r="C197" s="307" t="s">
        <v>1</v>
      </c>
      <c r="D197" s="307" t="s">
        <v>926</v>
      </c>
      <c r="E197" s="17" t="s">
        <v>1</v>
      </c>
      <c r="F197" s="308">
        <v>0</v>
      </c>
      <c r="G197" s="38"/>
      <c r="H197" s="44"/>
    </row>
    <row r="198" s="2" customFormat="1" ht="16.8" customHeight="1">
      <c r="A198" s="38"/>
      <c r="B198" s="44"/>
      <c r="C198" s="307" t="s">
        <v>913</v>
      </c>
      <c r="D198" s="307" t="s">
        <v>927</v>
      </c>
      <c r="E198" s="17" t="s">
        <v>1</v>
      </c>
      <c r="F198" s="308">
        <v>1178</v>
      </c>
      <c r="G198" s="38"/>
      <c r="H198" s="44"/>
    </row>
    <row r="199" s="2" customFormat="1" ht="16.8" customHeight="1">
      <c r="A199" s="38"/>
      <c r="B199" s="44"/>
      <c r="C199" s="309" t="s">
        <v>1324</v>
      </c>
      <c r="D199" s="38"/>
      <c r="E199" s="38"/>
      <c r="F199" s="38"/>
      <c r="G199" s="38"/>
      <c r="H199" s="44"/>
    </row>
    <row r="200" s="2" customFormat="1" ht="16.8" customHeight="1">
      <c r="A200" s="38"/>
      <c r="B200" s="44"/>
      <c r="C200" s="307" t="s">
        <v>921</v>
      </c>
      <c r="D200" s="307" t="s">
        <v>922</v>
      </c>
      <c r="E200" s="17" t="s">
        <v>276</v>
      </c>
      <c r="F200" s="308">
        <v>1178</v>
      </c>
      <c r="G200" s="38"/>
      <c r="H200" s="44"/>
    </row>
    <row r="201" s="2" customFormat="1">
      <c r="A201" s="38"/>
      <c r="B201" s="44"/>
      <c r="C201" s="307" t="s">
        <v>429</v>
      </c>
      <c r="D201" s="307" t="s">
        <v>430</v>
      </c>
      <c r="E201" s="17" t="s">
        <v>382</v>
      </c>
      <c r="F201" s="308">
        <v>663.36099999999999</v>
      </c>
      <c r="G201" s="38"/>
      <c r="H201" s="44"/>
    </row>
    <row r="202" s="2" customFormat="1" ht="16.8" customHeight="1">
      <c r="A202" s="38"/>
      <c r="B202" s="44"/>
      <c r="C202" s="307" t="s">
        <v>380</v>
      </c>
      <c r="D202" s="307" t="s">
        <v>381</v>
      </c>
      <c r="E202" s="17" t="s">
        <v>382</v>
      </c>
      <c r="F202" s="308">
        <v>1172.8330000000001</v>
      </c>
      <c r="G202" s="38"/>
      <c r="H202" s="44"/>
    </row>
    <row r="203" s="2" customFormat="1" ht="16.8" customHeight="1">
      <c r="A203" s="38"/>
      <c r="B203" s="44"/>
      <c r="C203" s="303" t="s">
        <v>256</v>
      </c>
      <c r="D203" s="304" t="s">
        <v>1</v>
      </c>
      <c r="E203" s="305" t="s">
        <v>1</v>
      </c>
      <c r="F203" s="306">
        <v>3</v>
      </c>
      <c r="G203" s="38"/>
      <c r="H203" s="44"/>
    </row>
    <row r="204" s="2" customFormat="1" ht="16.8" customHeight="1">
      <c r="A204" s="38"/>
      <c r="B204" s="44"/>
      <c r="C204" s="307" t="s">
        <v>1</v>
      </c>
      <c r="D204" s="307" t="s">
        <v>326</v>
      </c>
      <c r="E204" s="17" t="s">
        <v>1</v>
      </c>
      <c r="F204" s="308">
        <v>0</v>
      </c>
      <c r="G204" s="38"/>
      <c r="H204" s="44"/>
    </row>
    <row r="205" s="2" customFormat="1" ht="16.8" customHeight="1">
      <c r="A205" s="38"/>
      <c r="B205" s="44"/>
      <c r="C205" s="307" t="s">
        <v>256</v>
      </c>
      <c r="D205" s="307" t="s">
        <v>725</v>
      </c>
      <c r="E205" s="17" t="s">
        <v>1</v>
      </c>
      <c r="F205" s="308">
        <v>3</v>
      </c>
      <c r="G205" s="38"/>
      <c r="H205" s="44"/>
    </row>
    <row r="206" s="2" customFormat="1" ht="16.8" customHeight="1">
      <c r="A206" s="38"/>
      <c r="B206" s="44"/>
      <c r="C206" s="309" t="s">
        <v>1324</v>
      </c>
      <c r="D206" s="38"/>
      <c r="E206" s="38"/>
      <c r="F206" s="38"/>
      <c r="G206" s="38"/>
      <c r="H206" s="44"/>
    </row>
    <row r="207" s="2" customFormat="1" ht="16.8" customHeight="1">
      <c r="A207" s="38"/>
      <c r="B207" s="44"/>
      <c r="C207" s="307" t="s">
        <v>320</v>
      </c>
      <c r="D207" s="307" t="s">
        <v>321</v>
      </c>
      <c r="E207" s="17" t="s">
        <v>322</v>
      </c>
      <c r="F207" s="308">
        <v>3</v>
      </c>
      <c r="G207" s="38"/>
      <c r="H207" s="44"/>
    </row>
    <row r="208" s="2" customFormat="1" ht="16.8" customHeight="1">
      <c r="A208" s="38"/>
      <c r="B208" s="44"/>
      <c r="C208" s="307" t="s">
        <v>349</v>
      </c>
      <c r="D208" s="307" t="s">
        <v>350</v>
      </c>
      <c r="E208" s="17" t="s">
        <v>351</v>
      </c>
      <c r="F208" s="308">
        <v>35.030999999999999</v>
      </c>
      <c r="G208" s="38"/>
      <c r="H208" s="44"/>
    </row>
    <row r="209" s="2" customFormat="1">
      <c r="A209" s="38"/>
      <c r="B209" s="44"/>
      <c r="C209" s="307" t="s">
        <v>423</v>
      </c>
      <c r="D209" s="307" t="s">
        <v>424</v>
      </c>
      <c r="E209" s="17" t="s">
        <v>382</v>
      </c>
      <c r="F209" s="308">
        <v>271.85500000000002</v>
      </c>
      <c r="G209" s="38"/>
      <c r="H209" s="44"/>
    </row>
    <row r="210" s="2" customFormat="1" ht="16.8" customHeight="1">
      <c r="A210" s="38"/>
      <c r="B210" s="44"/>
      <c r="C210" s="307" t="s">
        <v>398</v>
      </c>
      <c r="D210" s="307" t="s">
        <v>399</v>
      </c>
      <c r="E210" s="17" t="s">
        <v>382</v>
      </c>
      <c r="F210" s="308">
        <v>272.35500000000002</v>
      </c>
      <c r="G210" s="38"/>
      <c r="H210" s="44"/>
    </row>
    <row r="211" s="2" customFormat="1" ht="16.8" customHeight="1">
      <c r="A211" s="38"/>
      <c r="B211" s="44"/>
      <c r="C211" s="303" t="s">
        <v>258</v>
      </c>
      <c r="D211" s="304" t="s">
        <v>1</v>
      </c>
      <c r="E211" s="305" t="s">
        <v>1</v>
      </c>
      <c r="F211" s="306">
        <v>244.75999999999999</v>
      </c>
      <c r="G211" s="38"/>
      <c r="H211" s="44"/>
    </row>
    <row r="212" s="2" customFormat="1" ht="16.8" customHeight="1">
      <c r="A212" s="38"/>
      <c r="B212" s="44"/>
      <c r="C212" s="307" t="s">
        <v>1</v>
      </c>
      <c r="D212" s="307" t="s">
        <v>333</v>
      </c>
      <c r="E212" s="17" t="s">
        <v>1</v>
      </c>
      <c r="F212" s="308">
        <v>0</v>
      </c>
      <c r="G212" s="38"/>
      <c r="H212" s="44"/>
    </row>
    <row r="213" s="2" customFormat="1" ht="16.8" customHeight="1">
      <c r="A213" s="38"/>
      <c r="B213" s="44"/>
      <c r="C213" s="307" t="s">
        <v>258</v>
      </c>
      <c r="D213" s="307" t="s">
        <v>947</v>
      </c>
      <c r="E213" s="17" t="s">
        <v>1</v>
      </c>
      <c r="F213" s="308">
        <v>244.75999999999999</v>
      </c>
      <c r="G213" s="38"/>
      <c r="H213" s="44"/>
    </row>
    <row r="214" s="2" customFormat="1" ht="16.8" customHeight="1">
      <c r="A214" s="38"/>
      <c r="B214" s="44"/>
      <c r="C214" s="309" t="s">
        <v>1324</v>
      </c>
      <c r="D214" s="38"/>
      <c r="E214" s="38"/>
      <c r="F214" s="38"/>
      <c r="G214" s="38"/>
      <c r="H214" s="44"/>
    </row>
    <row r="215" s="2" customFormat="1" ht="16.8" customHeight="1">
      <c r="A215" s="38"/>
      <c r="B215" s="44"/>
      <c r="C215" s="307" t="s">
        <v>328</v>
      </c>
      <c r="D215" s="307" t="s">
        <v>329</v>
      </c>
      <c r="E215" s="17" t="s">
        <v>322</v>
      </c>
      <c r="F215" s="308">
        <v>244.75999999999999</v>
      </c>
      <c r="G215" s="38"/>
      <c r="H215" s="44"/>
    </row>
    <row r="216" s="2" customFormat="1" ht="16.8" customHeight="1">
      <c r="A216" s="38"/>
      <c r="B216" s="44"/>
      <c r="C216" s="307" t="s">
        <v>349</v>
      </c>
      <c r="D216" s="307" t="s">
        <v>350</v>
      </c>
      <c r="E216" s="17" t="s">
        <v>351</v>
      </c>
      <c r="F216" s="308">
        <v>35.030999999999999</v>
      </c>
      <c r="G216" s="38"/>
      <c r="H216" s="44"/>
    </row>
    <row r="217" s="2" customFormat="1">
      <c r="A217" s="38"/>
      <c r="B217" s="44"/>
      <c r="C217" s="307" t="s">
        <v>423</v>
      </c>
      <c r="D217" s="307" t="s">
        <v>424</v>
      </c>
      <c r="E217" s="17" t="s">
        <v>382</v>
      </c>
      <c r="F217" s="308">
        <v>271.85500000000002</v>
      </c>
      <c r="G217" s="38"/>
      <c r="H217" s="44"/>
    </row>
    <row r="218" s="2" customFormat="1" ht="16.8" customHeight="1">
      <c r="A218" s="38"/>
      <c r="B218" s="44"/>
      <c r="C218" s="307" t="s">
        <v>398</v>
      </c>
      <c r="D218" s="307" t="s">
        <v>399</v>
      </c>
      <c r="E218" s="17" t="s">
        <v>382</v>
      </c>
      <c r="F218" s="308">
        <v>272.35500000000002</v>
      </c>
      <c r="G218" s="38"/>
      <c r="H218" s="44"/>
    </row>
    <row r="219" s="2" customFormat="1" ht="16.8" customHeight="1">
      <c r="A219" s="38"/>
      <c r="B219" s="44"/>
      <c r="C219" s="303" t="s">
        <v>253</v>
      </c>
      <c r="D219" s="304" t="s">
        <v>1</v>
      </c>
      <c r="E219" s="305" t="s">
        <v>1</v>
      </c>
      <c r="F219" s="306">
        <v>411.30000000000001</v>
      </c>
      <c r="G219" s="38"/>
      <c r="H219" s="44"/>
    </row>
    <row r="220" s="2" customFormat="1" ht="16.8" customHeight="1">
      <c r="A220" s="38"/>
      <c r="B220" s="44"/>
      <c r="C220" s="307" t="s">
        <v>1</v>
      </c>
      <c r="D220" s="307" t="s">
        <v>304</v>
      </c>
      <c r="E220" s="17" t="s">
        <v>1</v>
      </c>
      <c r="F220" s="308">
        <v>0</v>
      </c>
      <c r="G220" s="38"/>
      <c r="H220" s="44"/>
    </row>
    <row r="221" s="2" customFormat="1" ht="16.8" customHeight="1">
      <c r="A221" s="38"/>
      <c r="B221" s="44"/>
      <c r="C221" s="307" t="s">
        <v>1</v>
      </c>
      <c r="D221" s="307" t="s">
        <v>920</v>
      </c>
      <c r="E221" s="17" t="s">
        <v>1</v>
      </c>
      <c r="F221" s="308">
        <v>411.30000000000001</v>
      </c>
      <c r="G221" s="38"/>
      <c r="H221" s="44"/>
    </row>
    <row r="222" s="2" customFormat="1" ht="16.8" customHeight="1">
      <c r="A222" s="38"/>
      <c r="B222" s="44"/>
      <c r="C222" s="307" t="s">
        <v>253</v>
      </c>
      <c r="D222" s="307" t="s">
        <v>298</v>
      </c>
      <c r="E222" s="17" t="s">
        <v>1</v>
      </c>
      <c r="F222" s="308">
        <v>411.30000000000001</v>
      </c>
      <c r="G222" s="38"/>
      <c r="H222" s="44"/>
    </row>
    <row r="223" s="2" customFormat="1" ht="16.8" customHeight="1">
      <c r="A223" s="38"/>
      <c r="B223" s="44"/>
      <c r="C223" s="309" t="s">
        <v>1324</v>
      </c>
      <c r="D223" s="38"/>
      <c r="E223" s="38"/>
      <c r="F223" s="38"/>
      <c r="G223" s="38"/>
      <c r="H223" s="44"/>
    </row>
    <row r="224" s="2" customFormat="1" ht="16.8" customHeight="1">
      <c r="A224" s="38"/>
      <c r="B224" s="44"/>
      <c r="C224" s="307" t="s">
        <v>299</v>
      </c>
      <c r="D224" s="307" t="s">
        <v>300</v>
      </c>
      <c r="E224" s="17" t="s">
        <v>276</v>
      </c>
      <c r="F224" s="308">
        <v>411.30000000000001</v>
      </c>
      <c r="G224" s="38"/>
      <c r="H224" s="44"/>
    </row>
    <row r="225" s="2" customFormat="1">
      <c r="A225" s="38"/>
      <c r="B225" s="44"/>
      <c r="C225" s="307" t="s">
        <v>429</v>
      </c>
      <c r="D225" s="307" t="s">
        <v>430</v>
      </c>
      <c r="E225" s="17" t="s">
        <v>382</v>
      </c>
      <c r="F225" s="308">
        <v>663.36099999999999</v>
      </c>
      <c r="G225" s="38"/>
      <c r="H225" s="44"/>
    </row>
    <row r="226" s="2" customFormat="1" ht="16.8" customHeight="1">
      <c r="A226" s="38"/>
      <c r="B226" s="44"/>
      <c r="C226" s="307" t="s">
        <v>380</v>
      </c>
      <c r="D226" s="307" t="s">
        <v>381</v>
      </c>
      <c r="E226" s="17" t="s">
        <v>382</v>
      </c>
      <c r="F226" s="308">
        <v>1172.8330000000001</v>
      </c>
      <c r="G226" s="38"/>
      <c r="H226" s="44"/>
    </row>
    <row r="227" s="2" customFormat="1" ht="16.8" customHeight="1">
      <c r="A227" s="38"/>
      <c r="B227" s="44"/>
      <c r="C227" s="303" t="s">
        <v>911</v>
      </c>
      <c r="D227" s="304" t="s">
        <v>1</v>
      </c>
      <c r="E227" s="305" t="s">
        <v>1</v>
      </c>
      <c r="F227" s="306">
        <v>408.31999999999999</v>
      </c>
      <c r="G227" s="38"/>
      <c r="H227" s="44"/>
    </row>
    <row r="228" s="2" customFormat="1" ht="16.8" customHeight="1">
      <c r="A228" s="38"/>
      <c r="B228" s="44"/>
      <c r="C228" s="307" t="s">
        <v>1</v>
      </c>
      <c r="D228" s="307" t="s">
        <v>340</v>
      </c>
      <c r="E228" s="17" t="s">
        <v>1</v>
      </c>
      <c r="F228" s="308">
        <v>0</v>
      </c>
      <c r="G228" s="38"/>
      <c r="H228" s="44"/>
    </row>
    <row r="229" s="2" customFormat="1" ht="16.8" customHeight="1">
      <c r="A229" s="38"/>
      <c r="B229" s="44"/>
      <c r="C229" s="307" t="s">
        <v>911</v>
      </c>
      <c r="D229" s="307" t="s">
        <v>949</v>
      </c>
      <c r="E229" s="17" t="s">
        <v>1</v>
      </c>
      <c r="F229" s="308">
        <v>408.31999999999999</v>
      </c>
      <c r="G229" s="38"/>
      <c r="H229" s="44"/>
    </row>
    <row r="230" s="2" customFormat="1" ht="16.8" customHeight="1">
      <c r="A230" s="38"/>
      <c r="B230" s="44"/>
      <c r="C230" s="309" t="s">
        <v>1324</v>
      </c>
      <c r="D230" s="38"/>
      <c r="E230" s="38"/>
      <c r="F230" s="38"/>
      <c r="G230" s="38"/>
      <c r="H230" s="44"/>
    </row>
    <row r="231" s="2" customFormat="1" ht="16.8" customHeight="1">
      <c r="A231" s="38"/>
      <c r="B231" s="44"/>
      <c r="C231" s="307" t="s">
        <v>335</v>
      </c>
      <c r="D231" s="307" t="s">
        <v>336</v>
      </c>
      <c r="E231" s="17" t="s">
        <v>322</v>
      </c>
      <c r="F231" s="308">
        <v>408.31999999999999</v>
      </c>
      <c r="G231" s="38"/>
      <c r="H231" s="44"/>
    </row>
    <row r="232" s="2" customFormat="1" ht="16.8" customHeight="1">
      <c r="A232" s="38"/>
      <c r="B232" s="44"/>
      <c r="C232" s="307" t="s">
        <v>349</v>
      </c>
      <c r="D232" s="307" t="s">
        <v>350</v>
      </c>
      <c r="E232" s="17" t="s">
        <v>351</v>
      </c>
      <c r="F232" s="308">
        <v>35.030999999999999</v>
      </c>
      <c r="G232" s="38"/>
      <c r="H232" s="44"/>
    </row>
    <row r="233" s="2" customFormat="1" ht="16.8" customHeight="1">
      <c r="A233" s="38"/>
      <c r="B233" s="44"/>
      <c r="C233" s="307" t="s">
        <v>371</v>
      </c>
      <c r="D233" s="307" t="s">
        <v>372</v>
      </c>
      <c r="E233" s="17" t="s">
        <v>276</v>
      </c>
      <c r="F233" s="308">
        <v>40.832000000000001</v>
      </c>
      <c r="G233" s="38"/>
      <c r="H233" s="44"/>
    </row>
    <row r="234" s="2" customFormat="1" ht="26.4" customHeight="1">
      <c r="A234" s="38"/>
      <c r="B234" s="44"/>
      <c r="C234" s="302" t="s">
        <v>99</v>
      </c>
      <c r="D234" s="302" t="s">
        <v>100</v>
      </c>
      <c r="E234" s="38"/>
      <c r="F234" s="38"/>
      <c r="G234" s="38"/>
      <c r="H234" s="44"/>
    </row>
    <row r="235" s="2" customFormat="1" ht="16.8" customHeight="1">
      <c r="A235" s="38"/>
      <c r="B235" s="44"/>
      <c r="C235" s="303" t="s">
        <v>440</v>
      </c>
      <c r="D235" s="304" t="s">
        <v>1</v>
      </c>
      <c r="E235" s="305" t="s">
        <v>1</v>
      </c>
      <c r="F235" s="306">
        <v>41.588999999999999</v>
      </c>
      <c r="G235" s="38"/>
      <c r="H235" s="44"/>
    </row>
    <row r="236" s="2" customFormat="1" ht="16.8" customHeight="1">
      <c r="A236" s="38"/>
      <c r="B236" s="44"/>
      <c r="C236" s="307" t="s">
        <v>1</v>
      </c>
      <c r="D236" s="307" t="s">
        <v>457</v>
      </c>
      <c r="E236" s="17" t="s">
        <v>1</v>
      </c>
      <c r="F236" s="308">
        <v>0</v>
      </c>
      <c r="G236" s="38"/>
      <c r="H236" s="44"/>
    </row>
    <row r="237" s="2" customFormat="1" ht="16.8" customHeight="1">
      <c r="A237" s="38"/>
      <c r="B237" s="44"/>
      <c r="C237" s="307" t="s">
        <v>1</v>
      </c>
      <c r="D237" s="307" t="s">
        <v>988</v>
      </c>
      <c r="E237" s="17" t="s">
        <v>1</v>
      </c>
      <c r="F237" s="308">
        <v>35.738999999999997</v>
      </c>
      <c r="G237" s="38"/>
      <c r="H237" s="44"/>
    </row>
    <row r="238" s="2" customFormat="1" ht="16.8" customHeight="1">
      <c r="A238" s="38"/>
      <c r="B238" s="44"/>
      <c r="C238" s="307" t="s">
        <v>1</v>
      </c>
      <c r="D238" s="307" t="s">
        <v>989</v>
      </c>
      <c r="E238" s="17" t="s">
        <v>1</v>
      </c>
      <c r="F238" s="308">
        <v>5.8499999999999996</v>
      </c>
      <c r="G238" s="38"/>
      <c r="H238" s="44"/>
    </row>
    <row r="239" s="2" customFormat="1" ht="16.8" customHeight="1">
      <c r="A239" s="38"/>
      <c r="B239" s="44"/>
      <c r="C239" s="307" t="s">
        <v>440</v>
      </c>
      <c r="D239" s="307" t="s">
        <v>298</v>
      </c>
      <c r="E239" s="17" t="s">
        <v>1</v>
      </c>
      <c r="F239" s="308">
        <v>41.588999999999999</v>
      </c>
      <c r="G239" s="38"/>
      <c r="H239" s="44"/>
    </row>
    <row r="240" s="2" customFormat="1" ht="16.8" customHeight="1">
      <c r="A240" s="38"/>
      <c r="B240" s="44"/>
      <c r="C240" s="309" t="s">
        <v>1324</v>
      </c>
      <c r="D240" s="38"/>
      <c r="E240" s="38"/>
      <c r="F240" s="38"/>
      <c r="G240" s="38"/>
      <c r="H240" s="44"/>
    </row>
    <row r="241" s="2" customFormat="1" ht="16.8" customHeight="1">
      <c r="A241" s="38"/>
      <c r="B241" s="44"/>
      <c r="C241" s="307" t="s">
        <v>452</v>
      </c>
      <c r="D241" s="307" t="s">
        <v>453</v>
      </c>
      <c r="E241" s="17" t="s">
        <v>351</v>
      </c>
      <c r="F241" s="308">
        <v>41.588999999999999</v>
      </c>
      <c r="G241" s="38"/>
      <c r="H241" s="44"/>
    </row>
    <row r="242" s="2" customFormat="1">
      <c r="A242" s="38"/>
      <c r="B242" s="44"/>
      <c r="C242" s="307" t="s">
        <v>468</v>
      </c>
      <c r="D242" s="307" t="s">
        <v>469</v>
      </c>
      <c r="E242" s="17" t="s">
        <v>351</v>
      </c>
      <c r="F242" s="308">
        <v>1004.394</v>
      </c>
      <c r="G242" s="38"/>
      <c r="H242" s="44"/>
    </row>
    <row r="243" s="2" customFormat="1" ht="16.8" customHeight="1">
      <c r="A243" s="38"/>
      <c r="B243" s="44"/>
      <c r="C243" s="303" t="s">
        <v>982</v>
      </c>
      <c r="D243" s="304" t="s">
        <v>1</v>
      </c>
      <c r="E243" s="305" t="s">
        <v>1</v>
      </c>
      <c r="F243" s="306">
        <v>848.15999999999997</v>
      </c>
      <c r="G243" s="38"/>
      <c r="H243" s="44"/>
    </row>
    <row r="244" s="2" customFormat="1">
      <c r="A244" s="38"/>
      <c r="B244" s="44"/>
      <c r="C244" s="307" t="s">
        <v>1</v>
      </c>
      <c r="D244" s="307" t="s">
        <v>995</v>
      </c>
      <c r="E244" s="17" t="s">
        <v>1</v>
      </c>
      <c r="F244" s="308">
        <v>0</v>
      </c>
      <c r="G244" s="38"/>
      <c r="H244" s="44"/>
    </row>
    <row r="245" s="2" customFormat="1" ht="16.8" customHeight="1">
      <c r="A245" s="38"/>
      <c r="B245" s="44"/>
      <c r="C245" s="307" t="s">
        <v>1</v>
      </c>
      <c r="D245" s="307" t="s">
        <v>996</v>
      </c>
      <c r="E245" s="17" t="s">
        <v>1</v>
      </c>
      <c r="F245" s="308">
        <v>706.79999999999995</v>
      </c>
      <c r="G245" s="38"/>
      <c r="H245" s="44"/>
    </row>
    <row r="246" s="2" customFormat="1">
      <c r="A246" s="38"/>
      <c r="B246" s="44"/>
      <c r="C246" s="307" t="s">
        <v>1</v>
      </c>
      <c r="D246" s="307" t="s">
        <v>997</v>
      </c>
      <c r="E246" s="17" t="s">
        <v>1</v>
      </c>
      <c r="F246" s="308">
        <v>141.36000000000001</v>
      </c>
      <c r="G246" s="38"/>
      <c r="H246" s="44"/>
    </row>
    <row r="247" s="2" customFormat="1" ht="16.8" customHeight="1">
      <c r="A247" s="38"/>
      <c r="B247" s="44"/>
      <c r="C247" s="307" t="s">
        <v>982</v>
      </c>
      <c r="D247" s="307" t="s">
        <v>298</v>
      </c>
      <c r="E247" s="17" t="s">
        <v>1</v>
      </c>
      <c r="F247" s="308">
        <v>848.15999999999997</v>
      </c>
      <c r="G247" s="38"/>
      <c r="H247" s="44"/>
    </row>
    <row r="248" s="2" customFormat="1" ht="16.8" customHeight="1">
      <c r="A248" s="38"/>
      <c r="B248" s="44"/>
      <c r="C248" s="309" t="s">
        <v>1324</v>
      </c>
      <c r="D248" s="38"/>
      <c r="E248" s="38"/>
      <c r="F248" s="38"/>
      <c r="G248" s="38"/>
      <c r="H248" s="44"/>
    </row>
    <row r="249" s="2" customFormat="1">
      <c r="A249" s="38"/>
      <c r="B249" s="44"/>
      <c r="C249" s="307" t="s">
        <v>990</v>
      </c>
      <c r="D249" s="307" t="s">
        <v>991</v>
      </c>
      <c r="E249" s="17" t="s">
        <v>351</v>
      </c>
      <c r="F249" s="308">
        <v>848.15999999999997</v>
      </c>
      <c r="G249" s="38"/>
      <c r="H249" s="44"/>
    </row>
    <row r="250" s="2" customFormat="1">
      <c r="A250" s="38"/>
      <c r="B250" s="44"/>
      <c r="C250" s="307" t="s">
        <v>468</v>
      </c>
      <c r="D250" s="307" t="s">
        <v>469</v>
      </c>
      <c r="E250" s="17" t="s">
        <v>351</v>
      </c>
      <c r="F250" s="308">
        <v>1004.394</v>
      </c>
      <c r="G250" s="38"/>
      <c r="H250" s="44"/>
    </row>
    <row r="251" s="2" customFormat="1" ht="16.8" customHeight="1">
      <c r="A251" s="38"/>
      <c r="B251" s="44"/>
      <c r="C251" s="303" t="s">
        <v>442</v>
      </c>
      <c r="D251" s="304" t="s">
        <v>1</v>
      </c>
      <c r="E251" s="305" t="s">
        <v>1</v>
      </c>
      <c r="F251" s="306">
        <v>1004.394</v>
      </c>
      <c r="G251" s="38"/>
      <c r="H251" s="44"/>
    </row>
    <row r="252" s="2" customFormat="1" ht="16.8" customHeight="1">
      <c r="A252" s="38"/>
      <c r="B252" s="44"/>
      <c r="C252" s="307" t="s">
        <v>1</v>
      </c>
      <c r="D252" s="307" t="s">
        <v>438</v>
      </c>
      <c r="E252" s="17" t="s">
        <v>1</v>
      </c>
      <c r="F252" s="308">
        <v>37.119999999999997</v>
      </c>
      <c r="G252" s="38"/>
      <c r="H252" s="44"/>
    </row>
    <row r="253" s="2" customFormat="1" ht="16.8" customHeight="1">
      <c r="A253" s="38"/>
      <c r="B253" s="44"/>
      <c r="C253" s="307" t="s">
        <v>1</v>
      </c>
      <c r="D253" s="307" t="s">
        <v>440</v>
      </c>
      <c r="E253" s="17" t="s">
        <v>1</v>
      </c>
      <c r="F253" s="308">
        <v>41.588999999999999</v>
      </c>
      <c r="G253" s="38"/>
      <c r="H253" s="44"/>
    </row>
    <row r="254" s="2" customFormat="1" ht="16.8" customHeight="1">
      <c r="A254" s="38"/>
      <c r="B254" s="44"/>
      <c r="C254" s="307" t="s">
        <v>1</v>
      </c>
      <c r="D254" s="307" t="s">
        <v>982</v>
      </c>
      <c r="E254" s="17" t="s">
        <v>1</v>
      </c>
      <c r="F254" s="308">
        <v>848.15999999999997</v>
      </c>
      <c r="G254" s="38"/>
      <c r="H254" s="44"/>
    </row>
    <row r="255" s="2" customFormat="1" ht="16.8" customHeight="1">
      <c r="A255" s="38"/>
      <c r="B255" s="44"/>
      <c r="C255" s="307" t="s">
        <v>1</v>
      </c>
      <c r="D255" s="307" t="s">
        <v>980</v>
      </c>
      <c r="E255" s="17" t="s">
        <v>1</v>
      </c>
      <c r="F255" s="308">
        <v>77.525000000000006</v>
      </c>
      <c r="G255" s="38"/>
      <c r="H255" s="44"/>
    </row>
    <row r="256" s="2" customFormat="1" ht="16.8" customHeight="1">
      <c r="A256" s="38"/>
      <c r="B256" s="44"/>
      <c r="C256" s="307" t="s">
        <v>442</v>
      </c>
      <c r="D256" s="307" t="s">
        <v>298</v>
      </c>
      <c r="E256" s="17" t="s">
        <v>1</v>
      </c>
      <c r="F256" s="308">
        <v>1004.394</v>
      </c>
      <c r="G256" s="38"/>
      <c r="H256" s="44"/>
    </row>
    <row r="257" s="2" customFormat="1" ht="16.8" customHeight="1">
      <c r="A257" s="38"/>
      <c r="B257" s="44"/>
      <c r="C257" s="309" t="s">
        <v>1324</v>
      </c>
      <c r="D257" s="38"/>
      <c r="E257" s="38"/>
      <c r="F257" s="38"/>
      <c r="G257" s="38"/>
      <c r="H257" s="44"/>
    </row>
    <row r="258" s="2" customFormat="1">
      <c r="A258" s="38"/>
      <c r="B258" s="44"/>
      <c r="C258" s="307" t="s">
        <v>468</v>
      </c>
      <c r="D258" s="307" t="s">
        <v>469</v>
      </c>
      <c r="E258" s="17" t="s">
        <v>351</v>
      </c>
      <c r="F258" s="308">
        <v>1004.394</v>
      </c>
      <c r="G258" s="38"/>
      <c r="H258" s="44"/>
    </row>
    <row r="259" s="2" customFormat="1">
      <c r="A259" s="38"/>
      <c r="B259" s="44"/>
      <c r="C259" s="307" t="s">
        <v>474</v>
      </c>
      <c r="D259" s="307" t="s">
        <v>475</v>
      </c>
      <c r="E259" s="17" t="s">
        <v>351</v>
      </c>
      <c r="F259" s="308">
        <v>10043.940000000001</v>
      </c>
      <c r="G259" s="38"/>
      <c r="H259" s="44"/>
    </row>
    <row r="260" s="2" customFormat="1" ht="16.8" customHeight="1">
      <c r="A260" s="38"/>
      <c r="B260" s="44"/>
      <c r="C260" s="307" t="s">
        <v>480</v>
      </c>
      <c r="D260" s="307" t="s">
        <v>481</v>
      </c>
      <c r="E260" s="17" t="s">
        <v>351</v>
      </c>
      <c r="F260" s="308">
        <v>1004.394</v>
      </c>
      <c r="G260" s="38"/>
      <c r="H260" s="44"/>
    </row>
    <row r="261" s="2" customFormat="1">
      <c r="A261" s="38"/>
      <c r="B261" s="44"/>
      <c r="C261" s="307" t="s">
        <v>485</v>
      </c>
      <c r="D261" s="307" t="s">
        <v>486</v>
      </c>
      <c r="E261" s="17" t="s">
        <v>382</v>
      </c>
      <c r="F261" s="308">
        <v>1807.9090000000001</v>
      </c>
      <c r="G261" s="38"/>
      <c r="H261" s="44"/>
    </row>
    <row r="262" s="2" customFormat="1" ht="16.8" customHeight="1">
      <c r="A262" s="38"/>
      <c r="B262" s="44"/>
      <c r="C262" s="307" t="s">
        <v>490</v>
      </c>
      <c r="D262" s="307" t="s">
        <v>491</v>
      </c>
      <c r="E262" s="17" t="s">
        <v>351</v>
      </c>
      <c r="F262" s="308">
        <v>1004.394</v>
      </c>
      <c r="G262" s="38"/>
      <c r="H262" s="44"/>
    </row>
    <row r="263" s="2" customFormat="1" ht="16.8" customHeight="1">
      <c r="A263" s="38"/>
      <c r="B263" s="44"/>
      <c r="C263" s="303" t="s">
        <v>438</v>
      </c>
      <c r="D263" s="304" t="s">
        <v>1</v>
      </c>
      <c r="E263" s="305" t="s">
        <v>1</v>
      </c>
      <c r="F263" s="306">
        <v>37.119999999999997</v>
      </c>
      <c r="G263" s="38"/>
      <c r="H263" s="44"/>
    </row>
    <row r="264" s="2" customFormat="1" ht="16.8" customHeight="1">
      <c r="A264" s="38"/>
      <c r="B264" s="44"/>
      <c r="C264" s="307" t="s">
        <v>1</v>
      </c>
      <c r="D264" s="307" t="s">
        <v>999</v>
      </c>
      <c r="E264" s="17" t="s">
        <v>1</v>
      </c>
      <c r="F264" s="308">
        <v>7.6799999999999997</v>
      </c>
      <c r="G264" s="38"/>
      <c r="H264" s="44"/>
    </row>
    <row r="265" s="2" customFormat="1" ht="16.8" customHeight="1">
      <c r="A265" s="38"/>
      <c r="B265" s="44"/>
      <c r="C265" s="307" t="s">
        <v>1</v>
      </c>
      <c r="D265" s="307" t="s">
        <v>1000</v>
      </c>
      <c r="E265" s="17" t="s">
        <v>1</v>
      </c>
      <c r="F265" s="308">
        <v>29.440000000000001</v>
      </c>
      <c r="G265" s="38"/>
      <c r="H265" s="44"/>
    </row>
    <row r="266" s="2" customFormat="1" ht="16.8" customHeight="1">
      <c r="A266" s="38"/>
      <c r="B266" s="44"/>
      <c r="C266" s="307" t="s">
        <v>438</v>
      </c>
      <c r="D266" s="307" t="s">
        <v>298</v>
      </c>
      <c r="E266" s="17" t="s">
        <v>1</v>
      </c>
      <c r="F266" s="308">
        <v>37.119999999999997</v>
      </c>
      <c r="G266" s="38"/>
      <c r="H266" s="44"/>
    </row>
    <row r="267" s="2" customFormat="1" ht="16.8" customHeight="1">
      <c r="A267" s="38"/>
      <c r="B267" s="44"/>
      <c r="C267" s="309" t="s">
        <v>1324</v>
      </c>
      <c r="D267" s="38"/>
      <c r="E267" s="38"/>
      <c r="F267" s="38"/>
      <c r="G267" s="38"/>
      <c r="H267" s="44"/>
    </row>
    <row r="268" s="2" customFormat="1">
      <c r="A268" s="38"/>
      <c r="B268" s="44"/>
      <c r="C268" s="307" t="s">
        <v>461</v>
      </c>
      <c r="D268" s="307" t="s">
        <v>462</v>
      </c>
      <c r="E268" s="17" t="s">
        <v>351</v>
      </c>
      <c r="F268" s="308">
        <v>37.119999999999997</v>
      </c>
      <c r="G268" s="38"/>
      <c r="H268" s="44"/>
    </row>
    <row r="269" s="2" customFormat="1">
      <c r="A269" s="38"/>
      <c r="B269" s="44"/>
      <c r="C269" s="307" t="s">
        <v>468</v>
      </c>
      <c r="D269" s="307" t="s">
        <v>469</v>
      </c>
      <c r="E269" s="17" t="s">
        <v>351</v>
      </c>
      <c r="F269" s="308">
        <v>1004.394</v>
      </c>
      <c r="G269" s="38"/>
      <c r="H269" s="44"/>
    </row>
    <row r="270" s="2" customFormat="1" ht="16.8" customHeight="1">
      <c r="A270" s="38"/>
      <c r="B270" s="44"/>
      <c r="C270" s="303" t="s">
        <v>980</v>
      </c>
      <c r="D270" s="304" t="s">
        <v>1</v>
      </c>
      <c r="E270" s="305" t="s">
        <v>1</v>
      </c>
      <c r="F270" s="306">
        <v>77.525000000000006</v>
      </c>
      <c r="G270" s="38"/>
      <c r="H270" s="44"/>
    </row>
    <row r="271" s="2" customFormat="1" ht="16.8" customHeight="1">
      <c r="A271" s="38"/>
      <c r="B271" s="44"/>
      <c r="C271" s="307" t="s">
        <v>1</v>
      </c>
      <c r="D271" s="307" t="s">
        <v>1006</v>
      </c>
      <c r="E271" s="17" t="s">
        <v>1</v>
      </c>
      <c r="F271" s="308">
        <v>0</v>
      </c>
      <c r="G271" s="38"/>
      <c r="H271" s="44"/>
    </row>
    <row r="272" s="2" customFormat="1" ht="16.8" customHeight="1">
      <c r="A272" s="38"/>
      <c r="B272" s="44"/>
      <c r="C272" s="307" t="s">
        <v>980</v>
      </c>
      <c r="D272" s="307" t="s">
        <v>1007</v>
      </c>
      <c r="E272" s="17" t="s">
        <v>1</v>
      </c>
      <c r="F272" s="308">
        <v>77.525000000000006</v>
      </c>
      <c r="G272" s="38"/>
      <c r="H272" s="44"/>
    </row>
    <row r="273" s="2" customFormat="1" ht="16.8" customHeight="1">
      <c r="A273" s="38"/>
      <c r="B273" s="44"/>
      <c r="C273" s="309" t="s">
        <v>1324</v>
      </c>
      <c r="D273" s="38"/>
      <c r="E273" s="38"/>
      <c r="F273" s="38"/>
      <c r="G273" s="38"/>
      <c r="H273" s="44"/>
    </row>
    <row r="274" s="2" customFormat="1">
      <c r="A274" s="38"/>
      <c r="B274" s="44"/>
      <c r="C274" s="307" t="s">
        <v>1001</v>
      </c>
      <c r="D274" s="307" t="s">
        <v>1002</v>
      </c>
      <c r="E274" s="17" t="s">
        <v>351</v>
      </c>
      <c r="F274" s="308">
        <v>77.525000000000006</v>
      </c>
      <c r="G274" s="38"/>
      <c r="H274" s="44"/>
    </row>
    <row r="275" s="2" customFormat="1">
      <c r="A275" s="38"/>
      <c r="B275" s="44"/>
      <c r="C275" s="307" t="s">
        <v>468</v>
      </c>
      <c r="D275" s="307" t="s">
        <v>469</v>
      </c>
      <c r="E275" s="17" t="s">
        <v>351</v>
      </c>
      <c r="F275" s="308">
        <v>1004.394</v>
      </c>
      <c r="G275" s="38"/>
      <c r="H275" s="44"/>
    </row>
    <row r="276" s="2" customFormat="1" ht="7.44" customHeight="1">
      <c r="A276" s="38"/>
      <c r="B276" s="170"/>
      <c r="C276" s="171"/>
      <c r="D276" s="171"/>
      <c r="E276" s="171"/>
      <c r="F276" s="171"/>
      <c r="G276" s="171"/>
      <c r="H276" s="44"/>
    </row>
    <row r="277" s="2" customFormat="1">
      <c r="A277" s="38"/>
      <c r="B277" s="38"/>
      <c r="C277" s="38"/>
      <c r="D277" s="38"/>
      <c r="E277" s="38"/>
      <c r="F277" s="38"/>
      <c r="G277" s="38"/>
      <c r="H277" s="38"/>
    </row>
  </sheetData>
  <sheetProtection sheet="1" formatColumns="0" formatRows="0" objects="1" scenarios="1" spinCount="100000" saltValue="6XL3oeme3Ods77ue6xdpM9tn6yQbQYpQ7uvX3G0kJiIvJKCbt1gFGP4wUdOmj3A3WUD+4LkOlHnygwEy6h9lWA==" hashValue="vE+K1Ds8RqPNEwgPE/GrrudlEFkuj9gkF/i1mQrTSNp5SLmE93cyDhkT1aAYDwI/nOSWhF57FUoBapLqjW0Iw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Klajmonova-HP\Klajmonova</dc:creator>
  <cp:lastModifiedBy>Klajmonova-HP\Klajmonova</cp:lastModifiedBy>
  <dcterms:created xsi:type="dcterms:W3CDTF">2025-04-15T12:55:13Z</dcterms:created>
  <dcterms:modified xsi:type="dcterms:W3CDTF">2025-04-15T12:55:21Z</dcterms:modified>
</cp:coreProperties>
</file>